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SAŽETAK" sheetId="1" state="visible" r:id="rId3"/>
    <sheet name=" Račun prihoda i rashoda" sheetId="2" state="visible" r:id="rId4"/>
    <sheet name="Rashodi prema izvorima finan" sheetId="3" state="visible" r:id="rId5"/>
    <sheet name="Rashodi prema funkcijskoj k " sheetId="4" state="visible" r:id="rId6"/>
    <sheet name="Račun financiranja" sheetId="5" state="visible" r:id="rId7"/>
    <sheet name="Račun fin prema izvorima f" sheetId="6" state="visible" r:id="rId8"/>
    <sheet name="POSEBNI DIO" sheetId="7" state="visible" r:id="rId9"/>
  </sheets>
  <definedNames>
    <definedName function="false" hidden="false" localSheetId="1" name="_xlnm.Print_Area" vbProcedure="false">' Račun prihoda i rashoda'!$B$1:$H$71</definedName>
    <definedName function="false" hidden="false" localSheetId="0" name="_xlnm.Print_Area" vbProcedure="false">SAŽETAK!$A$1:$K$33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<sst xmlns="http://schemas.openxmlformats.org/spreadsheetml/2006/main" count="293" uniqueCount="155">
  <si>
    <t xml:space="preserve">DJEČJI VRTIĆ LILIPUT TRPINJA
MITROVIĆEVA 12A
BOBOTA
OIB:33328230215</t>
  </si>
  <si>
    <t xml:space="preserve">Bobota, 06. ožujka 2026.</t>
  </si>
  <si>
    <t xml:space="preserve">IZVRŠENJE FINANCIJSKOG PLANA PRORAČUNSKOG KORISNIKA DRŽAVNOG PRORAČUNA
ZA 2025. GODINU</t>
  </si>
  <si>
    <t xml:space="preserve">I. OPĆI DIO</t>
  </si>
  <si>
    <t xml:space="preserve">SAŽETAK  RAČUNA PRIHODA I RASHODA I RAČUNA FINANCIRANJA</t>
  </si>
  <si>
    <t xml:space="preserve">SAŽETAK RAČUNA PRIHODA I RASHODA</t>
  </si>
  <si>
    <t xml:space="preserve">BROJČANA OZNAKA I NAZIV</t>
  </si>
  <si>
    <t xml:space="preserve">OSTVARENJE/IZVRŠENJE 
2024.</t>
  </si>
  <si>
    <t xml:space="preserve">IZVORNI PLAN ILI REBALANS 2025.</t>
  </si>
  <si>
    <t xml:space="preserve">OSTVARENJE/IZVRŠENJE 
2025.</t>
  </si>
  <si>
    <t xml:space="preserve">INDEKS</t>
  </si>
  <si>
    <t xml:space="preserve">5=4/2*100</t>
  </si>
  <si>
    <t xml:space="preserve">6=4/3*100</t>
  </si>
  <si>
    <t xml:space="preserve">6 PRIHODI POSLOVANJA</t>
  </si>
  <si>
    <t xml:space="preserve">7 PRIHODI OD PRODAJE NEFINANCIJSKE IMOVINE</t>
  </si>
  <si>
    <t xml:space="preserve">PRIHODI UKUPNO</t>
  </si>
  <si>
    <t xml:space="preserve">3 RASHODI  POSLOVANJA</t>
  </si>
  <si>
    <t xml:space="preserve">4 RASHODI ZA NABAVU NEFINANCIJSKE IMOVINE</t>
  </si>
  <si>
    <t xml:space="preserve">RASHODI UKUPNO</t>
  </si>
  <si>
    <t xml:space="preserve">RAZLIKA - VIŠAK / MANJAK</t>
  </si>
  <si>
    <t xml:space="preserve">PRIJENOS VIŠKA/MANJKA IZ PRETHODNIH GODINA</t>
  </si>
  <si>
    <t xml:space="preserve">RAVNATELJICA</t>
  </si>
  <si>
    <t xml:space="preserve">____________________</t>
  </si>
  <si>
    <t xml:space="preserve">Vesna Pavić</t>
  </si>
  <si>
    <t xml:space="preserve"> RAČUN PRIHODA I RASHODA </t>
  </si>
  <si>
    <t xml:space="preserve">IZVJEŠTAJ O PRIHODIMA I RASHODIMA PREMA EKONOMSKOJ KLASIFIKACIJI </t>
  </si>
  <si>
    <t xml:space="preserve">OSTVARENJE/IZVRŠENJE 
2024. </t>
  </si>
  <si>
    <t xml:space="preserve">UKUPNO PRIHODI</t>
  </si>
  <si>
    <t xml:space="preserve">Prihodi poslovanja</t>
  </si>
  <si>
    <t xml:space="preserve">Pomoći iz inozemstva i od subjekata unutar općeg proračuna</t>
  </si>
  <si>
    <t xml:space="preserve">Pomoći proračunskim korisnicima iz proračuna koji im nije nadležan</t>
  </si>
  <si>
    <t xml:space="preserve">Tekuće pomoći proračunskim korisnicima iz proračuna koji im nije nadležan</t>
  </si>
  <si>
    <t xml:space="preserve">Prihodi od upravnih i administrativnih pristojbi, pristojbi po posebnim propisima i naknada</t>
  </si>
  <si>
    <t xml:space="preserve">Prihodi od prodaje proizvoda i robe te pruženih usluga</t>
  </si>
  <si>
    <t xml:space="preserve">Ostali nespomenuti prihodi</t>
  </si>
  <si>
    <t xml:space="preserve">Prihodi iz nadležnog proračuna </t>
  </si>
  <si>
    <t xml:space="preserve">Prihodi iz nadležnog proračuna za financiranje redovne djelatnosti proračunskih korisnika</t>
  </si>
  <si>
    <t xml:space="preserve">Prihodi iz  nadležnog proračuna za financiranje rashoda poslovanja</t>
  </si>
  <si>
    <t xml:space="preserve">OSTVARENJE/IZVRŠENJE 
2025. </t>
  </si>
  <si>
    <t xml:space="preserve">INDEKS**</t>
  </si>
  <si>
    <t xml:space="preserve">UKUPNO RASHODI</t>
  </si>
  <si>
    <t xml:space="preserve">Rashodi poslovanja</t>
  </si>
  <si>
    <t xml:space="preserve">Rashodi za zaposlene</t>
  </si>
  <si>
    <t xml:space="preserve">Plaće (Bruto)</t>
  </si>
  <si>
    <t xml:space="preserve">Plaće za redovan rad</t>
  </si>
  <si>
    <t xml:space="preserve">Ostali rashodi za zaposlene</t>
  </si>
  <si>
    <t xml:space="preserve">Doprinosi na plaće</t>
  </si>
  <si>
    <t xml:space="preserve">Doprinosi za mirovinsko osiguranje</t>
  </si>
  <si>
    <t xml:space="preserve">Doprinosi za obvezno zdravstveno osiguranje</t>
  </si>
  <si>
    <t xml:space="preserve">Materijalni rashodi</t>
  </si>
  <si>
    <t xml:space="preserve">Naknade troškova zaposlenima</t>
  </si>
  <si>
    <t xml:space="preserve">Službena putovanja</t>
  </si>
  <si>
    <t xml:space="preserve">Naknade za prijevoz, za rad na terenu i odvojeni život</t>
  </si>
  <si>
    <t xml:space="preserve">Stručno usavršavanje zaposlenika</t>
  </si>
  <si>
    <t xml:space="preserve">Ostale naknade troškova zaposlenima</t>
  </si>
  <si>
    <t xml:space="preserve">Rashodi za materijal i energiju</t>
  </si>
  <si>
    <t xml:space="preserve">Uredski materijal i ostali materijalni rashodi</t>
  </si>
  <si>
    <t xml:space="preserve">Materijali i sirovine</t>
  </si>
  <si>
    <t xml:space="preserve">Energija</t>
  </si>
  <si>
    <t xml:space="preserve">Materijal i dijelovi za tekuće i investicijsko održavanje</t>
  </si>
  <si>
    <t xml:space="preserve">Sitni inventar i auto gume</t>
  </si>
  <si>
    <t xml:space="preserve">Službena, radna i zaštitna odjeća i obuća</t>
  </si>
  <si>
    <t xml:space="preserve">Rashodi za usluge</t>
  </si>
  <si>
    <t xml:space="preserve">Usluge telefona, pošte i prijevoza</t>
  </si>
  <si>
    <t xml:space="preserve">Usluge tekućeg i investicijskog održavanja</t>
  </si>
  <si>
    <t xml:space="preserve">Usluge promidžbe i informiranja</t>
  </si>
  <si>
    <t xml:space="preserve">Komunalne usluge</t>
  </si>
  <si>
    <t xml:space="preserve">Zakupnine i najamnine</t>
  </si>
  <si>
    <t xml:space="preserve">Zdravstvene i veterinarske usluge</t>
  </si>
  <si>
    <t xml:space="preserve">Intelektualne i osobne usluge</t>
  </si>
  <si>
    <t xml:space="preserve">Računalne usluge</t>
  </si>
  <si>
    <t xml:space="preserve">Ostale usluge</t>
  </si>
  <si>
    <t xml:space="preserve">Ostali nespomenuti rashodi poslovanja</t>
  </si>
  <si>
    <t xml:space="preserve">Naknade za rad predstavničkih i izvršnih tijela, povjerenstava i slično</t>
  </si>
  <si>
    <t xml:space="preserve">Premije osiguranja</t>
  </si>
  <si>
    <t xml:space="preserve">Reprezentacija</t>
  </si>
  <si>
    <t xml:space="preserve">Pristojbe i naknade</t>
  </si>
  <si>
    <t xml:space="preserve">Ostali nespomenuti rashodi poslovanja </t>
  </si>
  <si>
    <t xml:space="preserve">Financijski rashodi</t>
  </si>
  <si>
    <t xml:space="preserve">Ostali financijski rashodi</t>
  </si>
  <si>
    <t xml:space="preserve">Bankarske usluge i usluge platnog prometa</t>
  </si>
  <si>
    <t xml:space="preserve">Zatezne kamate</t>
  </si>
  <si>
    <t xml:space="preserve">Ostali nespomenuti financijski rashodi</t>
  </si>
  <si>
    <t xml:space="preserve">Rashodi za nabavu nefinancijske imovine</t>
  </si>
  <si>
    <t xml:space="preserve">Rashodi za nabavu proizvedene dugotrajne imovine</t>
  </si>
  <si>
    <t xml:space="preserve">Postrojenja i oprema</t>
  </si>
  <si>
    <t xml:space="preserve">Uređaji, strojevi i oprema za ostale namjene</t>
  </si>
  <si>
    <t xml:space="preserve">RASPOLOŽIVA SREDSTVA IZ PRETHODNIH GODINA</t>
  </si>
  <si>
    <t xml:space="preserve">Vlastiti izvori</t>
  </si>
  <si>
    <t xml:space="preserve">Rezultat poslovanja</t>
  </si>
  <si>
    <t xml:space="preserve">Rezultat višak/manjak</t>
  </si>
  <si>
    <t xml:space="preserve">Višak prihoda i primitaka</t>
  </si>
  <si>
    <t xml:space="preserve">Manjak prihoda i primitaka</t>
  </si>
  <si>
    <t xml:space="preserve">IZVJEŠTAJ O PRIHODIMA I RASHODIMA PREMA IZVORIMA FINANCIRANJA</t>
  </si>
  <si>
    <t xml:space="preserve">UKUPNO PRIHODI </t>
  </si>
  <si>
    <t xml:space="preserve">Izvor 1. Opći prihodi i primici</t>
  </si>
  <si>
    <t xml:space="preserve">1.1. Prihodi iz proračuna općine Trpinja</t>
  </si>
  <si>
    <t xml:space="preserve">Izvor 3. Vlastiti prihodi</t>
  </si>
  <si>
    <t xml:space="preserve">3.1. Prihodi od participacije roditelja</t>
  </si>
  <si>
    <t xml:space="preserve">Izvor 6. Pomoći</t>
  </si>
  <si>
    <t xml:space="preserve">6.1. Pomoći Ministarstva znanosti i obrazovanja</t>
  </si>
  <si>
    <t xml:space="preserve">IZVJEŠTAJ O RASHODIMA PREMA FUNKCIJSKOJ KLASIFIKACIJI</t>
  </si>
  <si>
    <t xml:space="preserve"> IZVRŠENJE 
2024. </t>
  </si>
  <si>
    <t xml:space="preserve"> IZVRŠENJE 
2025. </t>
  </si>
  <si>
    <t xml:space="preserve">09 Obrazovanje</t>
  </si>
  <si>
    <t xml:space="preserve">091 Predškolsko i osnovno obrazovanje</t>
  </si>
  <si>
    <t xml:space="preserve"> RAČUN FINANCIRANJA</t>
  </si>
  <si>
    <t xml:space="preserve">IZVJEŠTAJ RAČUNA FINANCIRANJA PREMA EKONOMSKOJ KLASIFIKACIJI </t>
  </si>
  <si>
    <t xml:space="preserve">OSTVARENJE/IZVRŠENJE 
N-1. </t>
  </si>
  <si>
    <t xml:space="preserve">IZVORNI PLAN ILI REBALANS N.*</t>
  </si>
  <si>
    <t xml:space="preserve">TEKUĆI PLAN N.*</t>
  </si>
  <si>
    <t xml:space="preserve">OSTVARENJE/IZVRŠENJE 
N. </t>
  </si>
  <si>
    <t xml:space="preserve">6=5/2*100</t>
  </si>
  <si>
    <t xml:space="preserve">7=5/4*100</t>
  </si>
  <si>
    <t xml:space="preserve">Primici od financijske imovine i zaduživanja</t>
  </si>
  <si>
    <t xml:space="preserve">Primici od zaduživanja</t>
  </si>
  <si>
    <t xml:space="preserve">Primljeni krediti i zajmovi od međunarodnih organizacija, institucija i tijela EU te inozemnih vlada</t>
  </si>
  <si>
    <t xml:space="preserve">Primljeni zajmovi od međunarodnih organizacija</t>
  </si>
  <si>
    <t xml:space="preserve">….</t>
  </si>
  <si>
    <t xml:space="preserve">Izdaci za financijsku imovinu i otplate zajmova</t>
  </si>
  <si>
    <t xml:space="preserve">Izdaci za otplatu glavnice primljenih kredita i zajmova</t>
  </si>
  <si>
    <t xml:space="preserve">Otplata glavnice primljenih kredita i zajmova od međunarodnih organizacija, institucija i tijela EU te inozemnih vlada</t>
  </si>
  <si>
    <t xml:space="preserve">Otplata glavnice primljenih zajmova od međunarodnih organizacija</t>
  </si>
  <si>
    <t xml:space="preserve">IZVJEŠTAJ RAČUNA FINANCIRANJA PREMA IZVORIMA FINANCIRANJA</t>
  </si>
  <si>
    <t xml:space="preserve">UKUPNO PRIMICI</t>
  </si>
  <si>
    <t xml:space="preserve">1 Opći prihodi i primici</t>
  </si>
  <si>
    <t xml:space="preserve">11 Opći prihodi i primici</t>
  </si>
  <si>
    <t xml:space="preserve">12 Sredstva učešća za pomoći</t>
  </si>
  <si>
    <t xml:space="preserve">2 Doprinosi</t>
  </si>
  <si>
    <t xml:space="preserve">21 Doprinosi za mirovinsko osiguranje</t>
  </si>
  <si>
    <t xml:space="preserve">3 Vlastiti prihodi</t>
  </si>
  <si>
    <t xml:space="preserve">31 Vlastiti prihodi</t>
  </si>
  <si>
    <t xml:space="preserve">…</t>
  </si>
  <si>
    <t xml:space="preserve">UKUPNO IZDACI </t>
  </si>
  <si>
    <t xml:space="preserve">II. POSEBNI DIO</t>
  </si>
  <si>
    <t xml:space="preserve">IZVJEŠTAJ PO PROGRAMSKOJ KLASIFIKACIJI</t>
  </si>
  <si>
    <t xml:space="preserve">4=3/2*100</t>
  </si>
  <si>
    <t xml:space="preserve">01</t>
  </si>
  <si>
    <t xml:space="preserve">DJEČJI VRTIĆ LILIPUT TRPINJA</t>
  </si>
  <si>
    <t xml:space="preserve">PROGRAM 01</t>
  </si>
  <si>
    <t xml:space="preserve">PREDŠKOLSKI ODGOJ I OBRAZOVANJE -REDOVAN RAD</t>
  </si>
  <si>
    <t xml:space="preserve">Izvor 1.</t>
  </si>
  <si>
    <t xml:space="preserve">Opći prihodi i primici</t>
  </si>
  <si>
    <t xml:space="preserve">Izvor 1.1.</t>
  </si>
  <si>
    <t xml:space="preserve">Prihodi iz proračuna općine Trpinja</t>
  </si>
  <si>
    <t xml:space="preserve">Izvor 3.</t>
  </si>
  <si>
    <t xml:space="preserve">Vlastiti prihodi</t>
  </si>
  <si>
    <t xml:space="preserve">Izvor 3.1.</t>
  </si>
  <si>
    <t xml:space="preserve">Prihodi od participacije roditelja</t>
  </si>
  <si>
    <t xml:space="preserve">Rashodi za usluge </t>
  </si>
  <si>
    <t xml:space="preserve">Izvor 6.</t>
  </si>
  <si>
    <t xml:space="preserve">Pomoći</t>
  </si>
  <si>
    <t xml:space="preserve">Izvor 6.1.</t>
  </si>
  <si>
    <t xml:space="preserve">Pomoći Ministarstva znanosti i obrazovanja</t>
  </si>
  <si>
    <t xml:space="preserve">Usluge telefona, interneta, pošte i prijevoza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</si>
</sst>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#,##0.00"/>
    <numFmt numFmtId="166" formatCode="0.00%"/>
    <numFmt numFmtId="167" formatCode="#,##0"/>
    <numFmt numFmtId="168" formatCode="@"/>
  </numFmts>
  <fonts count="25">
    <font>
      <sz val="11"/>
      <color theme="1"/>
      <name val="Calibri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color rgb="FF000000"/>
      <name val="Arial"/>
      <family val="2"/>
      <charset val="238"/>
    </font>
    <font>
      <b val="true"/>
      <sz val="11"/>
      <color theme="1"/>
      <name val="Arial"/>
      <family val="2"/>
      <charset val="238"/>
    </font>
    <font>
      <b val="true"/>
      <sz val="12"/>
      <color rgb="FF000000"/>
      <name val="Arial"/>
      <family val="2"/>
      <charset val="238"/>
    </font>
    <font>
      <b val="true"/>
      <sz val="14"/>
      <color rgb="FF000000"/>
      <name val="Arial"/>
      <family val="2"/>
      <charset val="238"/>
    </font>
    <font>
      <sz val="12"/>
      <color rgb="FF000000"/>
      <name val="Arial"/>
      <family val="2"/>
      <charset val="238"/>
    </font>
    <font>
      <sz val="12"/>
      <color theme="1"/>
      <name val="Calibri"/>
      <family val="2"/>
      <charset val="238"/>
    </font>
    <font>
      <b val="true"/>
      <sz val="10"/>
      <name val="Arial"/>
      <family val="2"/>
      <charset val="238"/>
    </font>
    <font>
      <b val="true"/>
      <sz val="11"/>
      <color theme="1"/>
      <name val="Calibri"/>
      <family val="2"/>
      <charset val="238"/>
    </font>
    <font>
      <b val="true"/>
      <sz val="10"/>
      <color rgb="FFFF0000"/>
      <name val="Calibri"/>
      <family val="2"/>
      <charset val="238"/>
    </font>
    <font>
      <b val="true"/>
      <sz val="10"/>
      <color rgb="FF000000"/>
      <name val="Arial"/>
      <family val="2"/>
      <charset val="238"/>
    </font>
    <font>
      <b val="true"/>
      <sz val="8"/>
      <color rgb="FF000000"/>
      <name val="Arial"/>
      <family val="2"/>
      <charset val="238"/>
    </font>
    <font>
      <sz val="10"/>
      <name val="Arial"/>
      <family val="2"/>
      <charset val="238"/>
    </font>
    <font>
      <b val="true"/>
      <sz val="11"/>
      <color rgb="FF000000"/>
      <name val="Arial"/>
      <family val="2"/>
      <charset val="238"/>
    </font>
    <font>
      <sz val="11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 val="true"/>
      <sz val="10"/>
      <color theme="1"/>
      <name val="Arial"/>
      <family val="2"/>
      <charset val="238"/>
    </font>
    <font>
      <i val="true"/>
      <sz val="10"/>
      <name val="Arial"/>
      <family val="2"/>
      <charset val="238"/>
    </font>
    <font>
      <b val="true"/>
      <sz val="11"/>
      <name val="Arial"/>
      <family val="2"/>
      <charset val="238"/>
    </font>
    <font>
      <b val="true"/>
      <sz val="10"/>
      <color theme="1"/>
      <name val="Calibri"/>
      <family val="2"/>
      <charset val="238"/>
    </font>
    <font>
      <b val="true"/>
      <sz val="12"/>
      <color theme="1"/>
      <name val="Arial"/>
      <family val="2"/>
      <charset val="238"/>
    </font>
    <font>
      <sz val="8"/>
      <color theme="1"/>
      <name val="Calibri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rgb="FFFFFFCC"/>
      </patternFill>
    </fill>
    <fill>
      <patternFill patternType="solid">
        <fgColor theme="4" tint="0.7999"/>
        <bgColor rgb="FFCCFFFF"/>
      </patternFill>
    </fill>
  </fills>
  <borders count="8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>
        <color rgb="FF00008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 style="thin"/>
      <top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0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top" textRotation="0" wrapText="true" indent="0" shrinkToFit="false"/>
      <protection locked="true" hidden="false"/>
    </xf>
    <xf numFmtId="164" fontId="6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7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0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0" borderId="0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10" fillId="2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7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2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3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0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4" fillId="0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10" fillId="0" borderId="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13" fillId="0" borderId="2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13" fillId="0" borderId="2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10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0" fillId="3" borderId="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10" fillId="3" borderId="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13" fillId="3" borderId="2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5" fontId="10" fillId="0" borderId="2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0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13" fillId="0" borderId="2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10" fillId="3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5" fillId="3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10" fillId="3" borderId="2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13" fillId="3" borderId="2" xfId="0" applyFont="true" applyBorder="true" applyAlignment="true" applyProtection="true">
      <alignment horizontal="right" vertical="bottom" textRotation="0" wrapText="true" indent="0" shrinkToFit="false"/>
      <protection locked="true" hidden="false"/>
    </xf>
    <xf numFmtId="164" fontId="10" fillId="3" borderId="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5" fillId="3" borderId="0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10" fillId="3" borderId="0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13" fillId="3" borderId="0" xfId="0" applyFont="true" applyBorder="true" applyAlignment="true" applyProtection="true">
      <alignment horizontal="right" vertical="bottom" textRotation="0" wrapText="true" indent="0" shrinkToFit="false"/>
      <protection locked="true" hidden="false"/>
    </xf>
    <xf numFmtId="166" fontId="13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10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5" fillId="0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10" fillId="0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13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3" fillId="3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3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2" borderId="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13" fillId="2" borderId="2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5" fontId="16" fillId="2" borderId="2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5" fontId="5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7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3" fillId="2" borderId="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6" fontId="18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5" fillId="2" borderId="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19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9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5" fillId="2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5" fillId="2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5" fontId="18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8" fillId="0" borderId="5" xfId="0" applyFont="true" applyBorder="true" applyAlignment="true" applyProtection="true">
      <alignment horizontal="right" vertical="top" textRotation="0" wrapText="false" indent="0" shrinkToFit="true"/>
      <protection locked="false" hidden="false"/>
    </xf>
    <xf numFmtId="164" fontId="20" fillId="2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0" fillId="2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6" fontId="5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2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0" fillId="2" borderId="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0" fillId="2" borderId="2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2" borderId="0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21" fillId="2" borderId="2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20" fillId="2" borderId="2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20" fillId="2" borderId="2" xfId="0" applyFont="true" applyBorder="true" applyAlignment="true" applyProtection="true">
      <alignment horizontal="left" vertical="center" textRotation="0" wrapText="true" indent="1" shrinkToFit="false"/>
      <protection locked="true" hidden="false"/>
    </xf>
    <xf numFmtId="164" fontId="22" fillId="0" borderId="0" xfId="0" applyFont="true" applyBorder="false" applyAlignment="true" applyProtection="false">
      <alignment horizontal="general" vertical="top" textRotation="0" wrapText="true" indent="0" shrinkToFit="false"/>
      <protection locked="true" hidden="false"/>
    </xf>
    <xf numFmtId="166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0" fillId="2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3" fillId="3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3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4" fillId="2" borderId="2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5" fillId="2" borderId="2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7" fontId="4" fillId="2" borderId="2" xfId="0" applyFont="true" applyBorder="true" applyAlignment="true" applyProtection="true">
      <alignment horizontal="right" vertical="bottom" textRotation="0" wrapText="true" indent="0" shrinkToFit="false"/>
      <protection locked="true" hidden="false"/>
    </xf>
    <xf numFmtId="164" fontId="20" fillId="2" borderId="2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11" fillId="0" borderId="0" xfId="0" applyFont="true" applyBorder="false" applyAlignment="true" applyProtection="false">
      <alignment horizontal="general" vertical="top" textRotation="0" wrapText="true" indent="0" shrinkToFit="false"/>
      <protection locked="true" hidden="false"/>
    </xf>
    <xf numFmtId="164" fontId="23" fillId="2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13" fillId="2" borderId="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3" fillId="2" borderId="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4" fillId="2" borderId="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4" fillId="2" borderId="2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13" fillId="2" borderId="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3" fillId="0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13" fillId="2" borderId="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2" borderId="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2" borderId="4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3" fillId="2" borderId="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3" fillId="2" borderId="4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2" borderId="7" xfId="0" applyFont="true" applyBorder="true" applyAlignment="true" applyProtection="true">
      <alignment horizontal="left" vertical="center" textRotation="0" wrapText="tru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Obično_List4" xfId="20"/>
  </cellStyles>
  <dxfs count="1">
    <dxf>
      <fill>
        <patternFill>
          <bgColor rgb="FFFF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DEEBF7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Tema sustava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B2:L31"/>
  <sheetViews>
    <sheetView showFormulas="false" showGridLines="true" showRowColHeaders="true" showZeros="true" rightToLeft="false" tabSelected="false" showOutlineSymbols="true" defaultGridColor="true" view="normal" topLeftCell="A4" colorId="64" zoomScale="100" zoomScaleNormal="100" zoomScalePageLayoutView="100" workbookViewId="0">
      <selection pane="topLeft" activeCell="I19" activeCellId="0" sqref="I19"/>
    </sheetView>
  </sheetViews>
  <sheetFormatPr defaultColWidth="8.54296875" defaultRowHeight="14.25" customHeight="false" zeroHeight="false" outlineLevelRow="0" outlineLevelCol="0"/>
  <cols>
    <col collapsed="false" customWidth="true" hidden="false" outlineLevel="0" max="2" min="2" style="0" width="17"/>
    <col collapsed="false" customWidth="true" hidden="false" outlineLevel="0" max="9" min="6" style="0" width="25.33"/>
    <col collapsed="false" customWidth="true" hidden="false" outlineLevel="0" max="11" min="10" style="0" width="15.66"/>
    <col collapsed="false" customWidth="true" hidden="false" outlineLevel="0" max="12" min="12" style="0" width="25.33"/>
  </cols>
  <sheetData>
    <row r="2" customFormat="false" ht="79.5" hidden="false" customHeight="true" outlineLevel="0" collapsed="false">
      <c r="B2" s="1" t="s">
        <v>0</v>
      </c>
      <c r="C2" s="1"/>
      <c r="D2" s="1"/>
    </row>
    <row r="3" customFormat="false" ht="30" hidden="false" customHeight="true" outlineLevel="0" collapsed="false">
      <c r="B3" s="1" t="s">
        <v>1</v>
      </c>
      <c r="C3" s="1"/>
      <c r="D3" s="2"/>
    </row>
    <row r="4" customFormat="false" ht="42" hidden="false" customHeight="true" outlineLevel="0" collapsed="false">
      <c r="B4" s="3" t="s">
        <v>2</v>
      </c>
      <c r="C4" s="3"/>
      <c r="D4" s="3"/>
      <c r="E4" s="3"/>
      <c r="F4" s="3"/>
      <c r="G4" s="3"/>
      <c r="H4" s="3"/>
      <c r="I4" s="3"/>
      <c r="J4" s="3"/>
      <c r="K4" s="3"/>
      <c r="L4" s="4"/>
    </row>
    <row r="5" customFormat="false" ht="18" hidden="false" customHeight="true" outlineLevel="0" collapsed="false">
      <c r="B5" s="5"/>
      <c r="C5" s="5"/>
      <c r="D5" s="5"/>
      <c r="E5" s="5"/>
      <c r="F5" s="5"/>
      <c r="G5" s="5"/>
      <c r="H5" s="5"/>
      <c r="I5" s="5"/>
      <c r="J5" s="5"/>
      <c r="K5" s="5"/>
      <c r="L5" s="6"/>
    </row>
    <row r="6" customFormat="false" ht="15.75" hidden="false" customHeight="true" outlineLevel="0" collapsed="false">
      <c r="B6" s="3" t="s">
        <v>3</v>
      </c>
      <c r="C6" s="3"/>
      <c r="D6" s="3"/>
      <c r="E6" s="3"/>
      <c r="F6" s="3"/>
      <c r="G6" s="3"/>
      <c r="H6" s="3"/>
      <c r="I6" s="3"/>
      <c r="J6" s="3"/>
      <c r="K6" s="3"/>
      <c r="L6" s="7"/>
    </row>
    <row r="7" customFormat="false" ht="17.25" hidden="false" customHeight="false" outlineLevel="0" collapsed="false">
      <c r="B7" s="5"/>
      <c r="C7" s="5"/>
      <c r="D7" s="5"/>
      <c r="E7" s="5"/>
      <c r="F7" s="5"/>
      <c r="G7" s="5"/>
      <c r="H7" s="5"/>
      <c r="I7" s="5"/>
      <c r="J7" s="5"/>
      <c r="K7" s="5"/>
      <c r="L7" s="8"/>
    </row>
    <row r="8" customFormat="false" ht="18" hidden="false" customHeight="true" outlineLevel="0" collapsed="false">
      <c r="B8" s="3" t="s">
        <v>4</v>
      </c>
      <c r="C8" s="3"/>
      <c r="D8" s="3"/>
      <c r="E8" s="3"/>
      <c r="F8" s="3"/>
      <c r="G8" s="3"/>
      <c r="H8" s="3"/>
      <c r="I8" s="3"/>
      <c r="J8" s="3"/>
      <c r="K8" s="3"/>
      <c r="L8" s="9"/>
    </row>
    <row r="9" customFormat="false" ht="18" hidden="false" customHeight="true" outlineLevel="0" collapsed="false">
      <c r="B9" s="3"/>
      <c r="C9" s="3"/>
      <c r="D9" s="3"/>
      <c r="E9" s="3"/>
      <c r="F9" s="3"/>
      <c r="G9" s="3"/>
      <c r="H9" s="3"/>
      <c r="I9" s="3"/>
      <c r="J9" s="3"/>
      <c r="K9" s="3"/>
      <c r="L9" s="9"/>
    </row>
    <row r="10" customFormat="false" ht="18" hidden="false" customHeight="true" outlineLevel="0" collapsed="false">
      <c r="B10" s="10" t="s">
        <v>5</v>
      </c>
      <c r="C10" s="10"/>
      <c r="D10" s="10"/>
      <c r="E10" s="10"/>
      <c r="F10" s="10"/>
      <c r="G10" s="11"/>
      <c r="H10" s="12"/>
      <c r="I10" s="12"/>
      <c r="J10" s="13"/>
      <c r="K10" s="13"/>
    </row>
    <row r="11" customFormat="false" ht="24.05" hidden="false" customHeight="true" outlineLevel="0" collapsed="false">
      <c r="B11" s="14" t="s">
        <v>6</v>
      </c>
      <c r="C11" s="14"/>
      <c r="D11" s="14"/>
      <c r="E11" s="14"/>
      <c r="F11" s="14"/>
      <c r="G11" s="15" t="s">
        <v>7</v>
      </c>
      <c r="H11" s="15" t="s">
        <v>8</v>
      </c>
      <c r="I11" s="15" t="s">
        <v>9</v>
      </c>
      <c r="J11" s="15" t="s">
        <v>10</v>
      </c>
      <c r="K11" s="15" t="s">
        <v>10</v>
      </c>
    </row>
    <row r="12" customFormat="false" ht="14.25" hidden="false" customHeight="false" outlineLevel="0" collapsed="false">
      <c r="B12" s="16" t="n">
        <v>1</v>
      </c>
      <c r="C12" s="16"/>
      <c r="D12" s="16"/>
      <c r="E12" s="16"/>
      <c r="F12" s="16"/>
      <c r="G12" s="17" t="n">
        <v>2</v>
      </c>
      <c r="H12" s="18" t="n">
        <v>3</v>
      </c>
      <c r="I12" s="18" t="n">
        <v>4</v>
      </c>
      <c r="J12" s="18" t="s">
        <v>11</v>
      </c>
      <c r="K12" s="18" t="s">
        <v>12</v>
      </c>
    </row>
    <row r="13" customFormat="false" ht="14.25" hidden="false" customHeight="true" outlineLevel="0" collapsed="false">
      <c r="B13" s="19" t="s">
        <v>13</v>
      </c>
      <c r="C13" s="19"/>
      <c r="D13" s="19"/>
      <c r="E13" s="19"/>
      <c r="F13" s="19"/>
      <c r="G13" s="20" t="n">
        <v>362421.98</v>
      </c>
      <c r="H13" s="21" t="n">
        <v>483517</v>
      </c>
      <c r="I13" s="21" t="n">
        <v>450289.36</v>
      </c>
      <c r="J13" s="22" t="n">
        <f aca="false">I13/G13</f>
        <v>1.24244495325587</v>
      </c>
      <c r="K13" s="22" t="n">
        <f aca="false">I13/H13</f>
        <v>0.931279272497141</v>
      </c>
    </row>
    <row r="14" customFormat="false" ht="14.25" hidden="false" customHeight="false" outlineLevel="0" collapsed="false">
      <c r="B14" s="23" t="s">
        <v>14</v>
      </c>
      <c r="C14" s="23"/>
      <c r="D14" s="23"/>
      <c r="E14" s="23"/>
      <c r="F14" s="23"/>
      <c r="G14" s="20" t="n">
        <v>0</v>
      </c>
      <c r="H14" s="21" t="n">
        <v>0</v>
      </c>
      <c r="I14" s="21" t="n">
        <v>0</v>
      </c>
      <c r="J14" s="22"/>
      <c r="K14" s="22"/>
    </row>
    <row r="15" customFormat="false" ht="14.25" hidden="false" customHeight="true" outlineLevel="0" collapsed="false">
      <c r="B15" s="24" t="s">
        <v>15</v>
      </c>
      <c r="C15" s="24"/>
      <c r="D15" s="24"/>
      <c r="E15" s="24"/>
      <c r="F15" s="24"/>
      <c r="G15" s="25" t="n">
        <f aca="false">G13+G14</f>
        <v>362421.98</v>
      </c>
      <c r="H15" s="26" t="n">
        <f aca="false">H13+H14</f>
        <v>483517</v>
      </c>
      <c r="I15" s="26" t="n">
        <f aca="false">I13+I14</f>
        <v>450289.36</v>
      </c>
      <c r="J15" s="22" t="n">
        <f aca="false">I15/G15</f>
        <v>1.24244495325587</v>
      </c>
      <c r="K15" s="22" t="n">
        <f aca="false">I15/H15</f>
        <v>0.931279272497141</v>
      </c>
    </row>
    <row r="16" customFormat="false" ht="14.25" hidden="false" customHeight="true" outlineLevel="0" collapsed="false">
      <c r="B16" s="19" t="s">
        <v>16</v>
      </c>
      <c r="C16" s="19"/>
      <c r="D16" s="19"/>
      <c r="E16" s="19"/>
      <c r="F16" s="19"/>
      <c r="G16" s="27" t="n">
        <v>357764.22</v>
      </c>
      <c r="H16" s="21" t="n">
        <v>479517</v>
      </c>
      <c r="I16" s="21" t="n">
        <v>444553.3</v>
      </c>
      <c r="J16" s="22" t="n">
        <f aca="false">I16/G16</f>
        <v>1.24258736661816</v>
      </c>
      <c r="K16" s="22" t="n">
        <f aca="false">I16/H16</f>
        <v>0.927085588206466</v>
      </c>
    </row>
    <row r="17" customFormat="false" ht="14.25" hidden="false" customHeight="false" outlineLevel="0" collapsed="false">
      <c r="B17" s="28" t="s">
        <v>17</v>
      </c>
      <c r="C17" s="28"/>
      <c r="D17" s="28"/>
      <c r="E17" s="28"/>
      <c r="F17" s="28"/>
      <c r="G17" s="20" t="n">
        <v>0</v>
      </c>
      <c r="H17" s="29" t="n">
        <v>4000</v>
      </c>
      <c r="I17" s="29" t="n">
        <v>8500</v>
      </c>
      <c r="J17" s="22"/>
      <c r="K17" s="22"/>
    </row>
    <row r="18" customFormat="false" ht="14.25" hidden="false" customHeight="false" outlineLevel="0" collapsed="false">
      <c r="B18" s="30" t="s">
        <v>18</v>
      </c>
      <c r="C18" s="31"/>
      <c r="D18" s="31"/>
      <c r="E18" s="31"/>
      <c r="F18" s="31"/>
      <c r="G18" s="25" t="n">
        <f aca="false">G16+G17</f>
        <v>357764.22</v>
      </c>
      <c r="H18" s="26" t="n">
        <f aca="false">H16+H17</f>
        <v>483517</v>
      </c>
      <c r="I18" s="26" t="n">
        <f aca="false">I16+I17</f>
        <v>453053.3</v>
      </c>
      <c r="J18" s="22" t="n">
        <f aca="false">I18/G18</f>
        <v>1.26634603091388</v>
      </c>
      <c r="K18" s="22" t="n">
        <f aca="false">I18/H18</f>
        <v>0.936995596845612</v>
      </c>
    </row>
    <row r="19" customFormat="false" ht="14.25" hidden="false" customHeight="true" outlineLevel="0" collapsed="false">
      <c r="B19" s="24" t="s">
        <v>19</v>
      </c>
      <c r="C19" s="24"/>
      <c r="D19" s="24"/>
      <c r="E19" s="24"/>
      <c r="F19" s="24"/>
      <c r="G19" s="32" t="n">
        <f aca="false">G15-G18</f>
        <v>4657.76000000001</v>
      </c>
      <c r="H19" s="33" t="n">
        <f aca="false">H15-H18</f>
        <v>0</v>
      </c>
      <c r="I19" s="33" t="n">
        <f aca="false">I15-I18</f>
        <v>-2763.94</v>
      </c>
      <c r="J19" s="22" t="n">
        <f aca="false">I19/G19</f>
        <v>-0.593405413761121</v>
      </c>
      <c r="K19" s="22"/>
    </row>
    <row r="20" customFormat="false" ht="14.25" hidden="false" customHeight="false" outlineLevel="0" collapsed="false">
      <c r="B20" s="34"/>
      <c r="C20" s="35"/>
      <c r="D20" s="35"/>
      <c r="E20" s="35"/>
      <c r="F20" s="35"/>
      <c r="G20" s="36"/>
      <c r="H20" s="37"/>
      <c r="I20" s="37"/>
      <c r="J20" s="38"/>
      <c r="K20" s="38"/>
    </row>
    <row r="22" customFormat="false" ht="24.05" hidden="false" customHeight="true" outlineLevel="0" collapsed="false">
      <c r="B22" s="14" t="s">
        <v>6</v>
      </c>
      <c r="C22" s="14"/>
      <c r="D22" s="14"/>
      <c r="E22" s="14"/>
      <c r="F22" s="14"/>
      <c r="G22" s="15" t="s">
        <v>7</v>
      </c>
      <c r="H22" s="15" t="s">
        <v>8</v>
      </c>
      <c r="I22" s="15" t="s">
        <v>9</v>
      </c>
      <c r="J22" s="15" t="s">
        <v>10</v>
      </c>
      <c r="K22" s="15" t="s">
        <v>10</v>
      </c>
    </row>
    <row r="23" customFormat="false" ht="14.25" hidden="false" customHeight="false" outlineLevel="0" collapsed="false">
      <c r="B23" s="16" t="n">
        <v>1</v>
      </c>
      <c r="C23" s="16"/>
      <c r="D23" s="16"/>
      <c r="E23" s="16"/>
      <c r="F23" s="16"/>
      <c r="G23" s="17" t="n">
        <v>2</v>
      </c>
      <c r="H23" s="18" t="n">
        <v>3</v>
      </c>
      <c r="I23" s="18" t="n">
        <v>4</v>
      </c>
      <c r="J23" s="18" t="s">
        <v>11</v>
      </c>
      <c r="K23" s="18" t="s">
        <v>12</v>
      </c>
    </row>
    <row r="24" customFormat="false" ht="14.25" hidden="false" customHeight="true" outlineLevel="0" collapsed="false">
      <c r="B24" s="19" t="s">
        <v>20</v>
      </c>
      <c r="C24" s="19"/>
      <c r="D24" s="19"/>
      <c r="E24" s="19"/>
      <c r="F24" s="19"/>
      <c r="G24" s="20" t="n">
        <v>52.32</v>
      </c>
      <c r="H24" s="21" t="n">
        <v>4710.08</v>
      </c>
      <c r="I24" s="21" t="n">
        <v>4710.08</v>
      </c>
      <c r="J24" s="22" t="n">
        <f aca="false">I24/G24</f>
        <v>90.0244648318043</v>
      </c>
      <c r="K24" s="22" t="n">
        <f aca="false">I24/H24</f>
        <v>1</v>
      </c>
    </row>
    <row r="25" customFormat="false" ht="14.25" hidden="false" customHeight="false" outlineLevel="0" collapsed="false">
      <c r="B25" s="39"/>
      <c r="C25" s="40"/>
      <c r="D25" s="40"/>
      <c r="E25" s="40"/>
      <c r="F25" s="40"/>
      <c r="G25" s="41"/>
      <c r="H25" s="42"/>
      <c r="I25" s="42"/>
      <c r="J25" s="38"/>
      <c r="K25" s="38"/>
    </row>
    <row r="26" customFormat="false" ht="14.25" hidden="false" customHeight="false" outlineLevel="0" collapsed="false">
      <c r="B26" s="39"/>
      <c r="C26" s="40"/>
      <c r="D26" s="40"/>
      <c r="E26" s="40"/>
      <c r="F26" s="40"/>
      <c r="G26" s="41"/>
      <c r="H26" s="42"/>
      <c r="I26" s="42"/>
      <c r="J26" s="38"/>
      <c r="K26" s="38"/>
    </row>
    <row r="27" customFormat="false" ht="14.25" hidden="false" customHeight="false" outlineLevel="0" collapsed="false">
      <c r="B27" s="39"/>
      <c r="C27" s="40"/>
      <c r="D27" s="40"/>
      <c r="E27" s="40"/>
      <c r="F27" s="40"/>
      <c r="G27" s="41"/>
      <c r="H27" s="42"/>
      <c r="I27" s="42"/>
      <c r="J27" s="38"/>
      <c r="K27" s="38"/>
    </row>
    <row r="28" customFormat="false" ht="14.25" hidden="false" customHeight="false" outlineLevel="0" collapsed="false">
      <c r="I28" s="43" t="s">
        <v>21</v>
      </c>
    </row>
    <row r="30" customFormat="false" ht="14.25" hidden="false" customHeight="false" outlineLevel="0" collapsed="false">
      <c r="I30" s="44" t="s">
        <v>22</v>
      </c>
    </row>
    <row r="31" customFormat="false" ht="14.25" hidden="false" customHeight="false" outlineLevel="0" collapsed="false">
      <c r="I31" s="43" t="s">
        <v>23</v>
      </c>
    </row>
  </sheetData>
  <mergeCells count="20">
    <mergeCell ref="B2:D2"/>
    <mergeCell ref="B3:C3"/>
    <mergeCell ref="B4:K4"/>
    <mergeCell ref="B5:K5"/>
    <mergeCell ref="B6:K6"/>
    <mergeCell ref="B7:K7"/>
    <mergeCell ref="B8:K8"/>
    <mergeCell ref="B9:K9"/>
    <mergeCell ref="B10:F10"/>
    <mergeCell ref="B11:F11"/>
    <mergeCell ref="B12:F12"/>
    <mergeCell ref="B13:F13"/>
    <mergeCell ref="B14:F14"/>
    <mergeCell ref="B15:F15"/>
    <mergeCell ref="B16:F16"/>
    <mergeCell ref="B17:F17"/>
    <mergeCell ref="B19:F19"/>
    <mergeCell ref="B22:F22"/>
    <mergeCell ref="B23:F23"/>
    <mergeCell ref="B24:F24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B1:K84"/>
  <sheetViews>
    <sheetView showFormulas="false" showGridLines="true" showRowColHeaders="true" showZeros="true" rightToLeft="false" tabSelected="true" showOutlineSymbols="true" defaultGridColor="true" view="normal" topLeftCell="B52" colorId="64" zoomScale="90" zoomScaleNormal="90" zoomScalePageLayoutView="100" workbookViewId="0">
      <selection pane="topLeft" activeCell="I80" activeCellId="0" sqref="I80"/>
    </sheetView>
  </sheetViews>
  <sheetFormatPr defaultColWidth="8.54296875" defaultRowHeight="14.25" customHeight="false" zeroHeight="false" outlineLevelRow="0" outlineLevelCol="0"/>
  <cols>
    <col collapsed="false" customWidth="true" hidden="false" outlineLevel="0" max="2" min="2" style="0" width="7.44"/>
    <col collapsed="false" customWidth="true" hidden="false" outlineLevel="0" max="3" min="3" style="0" width="8.44"/>
    <col collapsed="false" customWidth="true" hidden="false" outlineLevel="0" max="4" min="4" style="0" width="11.44"/>
    <col collapsed="false" customWidth="true" hidden="false" outlineLevel="0" max="5" min="5" style="0" width="8.44"/>
    <col collapsed="false" customWidth="true" hidden="false" outlineLevel="0" max="6" min="6" style="0" width="44.66"/>
    <col collapsed="false" customWidth="true" hidden="false" outlineLevel="0" max="9" min="7" style="0" width="25.33"/>
    <col collapsed="false" customWidth="true" hidden="false" outlineLevel="0" max="11" min="10" style="0" width="15.66"/>
  </cols>
  <sheetData>
    <row r="1" customFormat="false" ht="17.25" hidden="false" customHeight="false" outlineLevel="0" collapsed="false">
      <c r="B1" s="5"/>
      <c r="C1" s="5"/>
      <c r="D1" s="5"/>
      <c r="E1" s="5"/>
      <c r="F1" s="5"/>
      <c r="G1" s="5"/>
      <c r="H1" s="5"/>
      <c r="I1" s="5"/>
      <c r="J1" s="5"/>
      <c r="K1" s="5"/>
    </row>
    <row r="2" customFormat="false" ht="15.75" hidden="false" customHeight="true" outlineLevel="0" collapsed="false">
      <c r="B2" s="3" t="s">
        <v>3</v>
      </c>
      <c r="C2" s="3"/>
      <c r="D2" s="3"/>
      <c r="E2" s="3"/>
      <c r="F2" s="3"/>
      <c r="G2" s="3"/>
      <c r="H2" s="3"/>
      <c r="I2" s="3"/>
      <c r="J2" s="3"/>
      <c r="K2" s="3"/>
    </row>
    <row r="3" customFormat="false" ht="17.25" hidden="false" customHeight="false" outlineLevel="0" collapsed="false">
      <c r="B3" s="5"/>
      <c r="C3" s="5"/>
      <c r="D3" s="5"/>
      <c r="E3" s="5"/>
      <c r="F3" s="5"/>
      <c r="G3" s="5"/>
      <c r="H3" s="5"/>
      <c r="I3" s="5"/>
      <c r="J3" s="5"/>
      <c r="K3" s="5"/>
    </row>
    <row r="4" customFormat="false" ht="15.75" hidden="false" customHeight="true" outlineLevel="0" collapsed="false">
      <c r="B4" s="3" t="s">
        <v>24</v>
      </c>
      <c r="C4" s="3"/>
      <c r="D4" s="3"/>
      <c r="E4" s="3"/>
      <c r="F4" s="3"/>
      <c r="G4" s="3"/>
      <c r="H4" s="3"/>
      <c r="I4" s="3"/>
      <c r="J4" s="3"/>
      <c r="K4" s="3"/>
    </row>
    <row r="5" customFormat="false" ht="17.25" hidden="false" customHeight="false" outlineLevel="0" collapsed="false">
      <c r="B5" s="5"/>
      <c r="C5" s="5"/>
      <c r="D5" s="5"/>
      <c r="E5" s="5"/>
      <c r="F5" s="5"/>
      <c r="G5" s="5"/>
      <c r="H5" s="5"/>
      <c r="I5" s="5"/>
      <c r="J5" s="5"/>
      <c r="K5" s="5"/>
    </row>
    <row r="6" customFormat="false" ht="15.75" hidden="false" customHeight="true" outlineLevel="0" collapsed="false">
      <c r="B6" s="3" t="s">
        <v>25</v>
      </c>
      <c r="C6" s="3"/>
      <c r="D6" s="3"/>
      <c r="E6" s="3"/>
      <c r="F6" s="3"/>
      <c r="G6" s="3"/>
      <c r="H6" s="3"/>
      <c r="I6" s="3"/>
      <c r="J6" s="3"/>
      <c r="K6" s="3"/>
    </row>
    <row r="7" customFormat="false" ht="17.25" hidden="false" customHeight="false" outlineLevel="0" collapsed="false">
      <c r="B7" s="11"/>
      <c r="C7" s="11"/>
      <c r="D7" s="11"/>
      <c r="E7" s="11"/>
      <c r="F7" s="11"/>
      <c r="G7" s="11"/>
      <c r="H7" s="11"/>
      <c r="I7" s="11"/>
      <c r="J7" s="11"/>
      <c r="K7" s="11"/>
    </row>
    <row r="8" customFormat="false" ht="45" hidden="false" customHeight="true" outlineLevel="0" collapsed="false">
      <c r="B8" s="45" t="s">
        <v>6</v>
      </c>
      <c r="C8" s="45"/>
      <c r="D8" s="45"/>
      <c r="E8" s="45"/>
      <c r="F8" s="45"/>
      <c r="G8" s="45" t="s">
        <v>26</v>
      </c>
      <c r="H8" s="45" t="s">
        <v>8</v>
      </c>
      <c r="I8" s="45" t="s">
        <v>9</v>
      </c>
      <c r="J8" s="45" t="s">
        <v>10</v>
      </c>
      <c r="K8" s="45" t="s">
        <v>10</v>
      </c>
    </row>
    <row r="9" customFormat="false" ht="14.25" hidden="false" customHeight="false" outlineLevel="0" collapsed="false">
      <c r="B9" s="46" t="n">
        <v>1</v>
      </c>
      <c r="C9" s="46"/>
      <c r="D9" s="46"/>
      <c r="E9" s="46"/>
      <c r="F9" s="46"/>
      <c r="G9" s="46" t="n">
        <v>2</v>
      </c>
      <c r="H9" s="46" t="n">
        <v>3</v>
      </c>
      <c r="I9" s="46" t="n">
        <v>4</v>
      </c>
      <c r="J9" s="46" t="s">
        <v>11</v>
      </c>
      <c r="K9" s="46" t="s">
        <v>12</v>
      </c>
    </row>
    <row r="10" customFormat="false" ht="14.25" hidden="false" customHeight="false" outlineLevel="0" collapsed="false">
      <c r="B10" s="47"/>
      <c r="C10" s="47"/>
      <c r="D10" s="47"/>
      <c r="E10" s="47"/>
      <c r="F10" s="47" t="s">
        <v>27</v>
      </c>
      <c r="G10" s="48" t="n">
        <f aca="false">G11</f>
        <v>362421.98</v>
      </c>
      <c r="H10" s="49" t="n">
        <f aca="false">H11</f>
        <v>478807</v>
      </c>
      <c r="I10" s="50" t="n">
        <f aca="false">I11</f>
        <v>450999.44</v>
      </c>
      <c r="J10" s="51" t="n">
        <f aca="false">I10/G10</f>
        <v>1.24440421632264</v>
      </c>
      <c r="K10" s="51" t="n">
        <f aca="false">I10/H10</f>
        <v>0.941923238382062</v>
      </c>
    </row>
    <row r="11" customFormat="false" ht="14.25" hidden="false" customHeight="false" outlineLevel="0" collapsed="false">
      <c r="B11" s="47" t="n">
        <v>6</v>
      </c>
      <c r="C11" s="47"/>
      <c r="D11" s="47"/>
      <c r="E11" s="47"/>
      <c r="F11" s="47" t="s">
        <v>28</v>
      </c>
      <c r="G11" s="52" t="n">
        <f aca="false">G12+G15+G18</f>
        <v>362421.98</v>
      </c>
      <c r="H11" s="52" t="n">
        <f aca="false">H12+H15+H18</f>
        <v>478807</v>
      </c>
      <c r="I11" s="52" t="n">
        <f aca="false">I12+I15+I18</f>
        <v>450999.44</v>
      </c>
      <c r="J11" s="53" t="n">
        <f aca="false">I11/G11</f>
        <v>1.24440421632264</v>
      </c>
      <c r="K11" s="53" t="n">
        <f aca="false">I11/H11</f>
        <v>0.941923238382062</v>
      </c>
    </row>
    <row r="12" customFormat="false" ht="24.05" hidden="false" customHeight="false" outlineLevel="0" collapsed="false">
      <c r="B12" s="47"/>
      <c r="C12" s="54" t="n">
        <v>63</v>
      </c>
      <c r="D12" s="54"/>
      <c r="E12" s="54"/>
      <c r="F12" s="54" t="s">
        <v>29</v>
      </c>
      <c r="G12" s="48" t="n">
        <f aca="false">G13</f>
        <v>10712.6</v>
      </c>
      <c r="H12" s="48" t="n">
        <v>11517</v>
      </c>
      <c r="I12" s="55" t="n">
        <f aca="false">I13</f>
        <v>11242.6</v>
      </c>
      <c r="J12" s="56" t="n">
        <f aca="false">I12/G12</f>
        <v>1.0494744506469</v>
      </c>
      <c r="K12" s="56" t="n">
        <f aca="false">I12/H12</f>
        <v>0.976174350959451</v>
      </c>
    </row>
    <row r="13" customFormat="false" ht="24.05" hidden="false" customHeight="false" outlineLevel="0" collapsed="false">
      <c r="B13" s="57"/>
      <c r="C13" s="57"/>
      <c r="D13" s="57" t="n">
        <v>636</v>
      </c>
      <c r="E13" s="57"/>
      <c r="F13" s="58" t="s">
        <v>30</v>
      </c>
      <c r="G13" s="59" t="n">
        <f aca="false">G14</f>
        <v>10712.6</v>
      </c>
      <c r="H13" s="59"/>
      <c r="I13" s="60" t="n">
        <f aca="false">I14</f>
        <v>11242.6</v>
      </c>
      <c r="J13" s="53" t="n">
        <f aca="false">I13/G13</f>
        <v>1.0494744506469</v>
      </c>
      <c r="K13" s="53"/>
    </row>
    <row r="14" customFormat="false" ht="24.05" hidden="false" customHeight="false" outlineLevel="0" collapsed="false">
      <c r="B14" s="57"/>
      <c r="C14" s="57"/>
      <c r="D14" s="57"/>
      <c r="E14" s="57" t="n">
        <v>6361</v>
      </c>
      <c r="F14" s="58" t="s">
        <v>31</v>
      </c>
      <c r="G14" s="59" t="n">
        <v>10712.6</v>
      </c>
      <c r="H14" s="59"/>
      <c r="I14" s="61" t="n">
        <v>11242.6</v>
      </c>
      <c r="J14" s="53" t="n">
        <f aca="false">I14/G14</f>
        <v>1.0494744506469</v>
      </c>
      <c r="K14" s="53"/>
    </row>
    <row r="15" customFormat="false" ht="24.05" hidden="false" customHeight="false" outlineLevel="0" collapsed="false">
      <c r="B15" s="57"/>
      <c r="C15" s="57" t="n">
        <v>65</v>
      </c>
      <c r="D15" s="62"/>
      <c r="E15" s="62"/>
      <c r="F15" s="54" t="s">
        <v>32</v>
      </c>
      <c r="G15" s="48" t="n">
        <f aca="false">G16</f>
        <v>69709.38</v>
      </c>
      <c r="H15" s="48" t="n">
        <v>81290</v>
      </c>
      <c r="I15" s="55" t="n">
        <f aca="false">I16</f>
        <v>76589.73</v>
      </c>
      <c r="J15" s="56" t="n">
        <f aca="false">I15/G15</f>
        <v>1.09870049052222</v>
      </c>
      <c r="K15" s="56" t="n">
        <f aca="false">I15/H15</f>
        <v>0.942178988805511</v>
      </c>
    </row>
    <row r="16" customFormat="false" ht="14.25" hidden="false" customHeight="false" outlineLevel="0" collapsed="false">
      <c r="B16" s="57"/>
      <c r="C16" s="63"/>
      <c r="D16" s="57" t="n">
        <v>652</v>
      </c>
      <c r="E16" s="57"/>
      <c r="F16" s="54" t="s">
        <v>33</v>
      </c>
      <c r="G16" s="59" t="n">
        <f aca="false">G17</f>
        <v>69709.38</v>
      </c>
      <c r="H16" s="59"/>
      <c r="I16" s="60" t="n">
        <f aca="false">I17</f>
        <v>76589.73</v>
      </c>
      <c r="J16" s="53" t="n">
        <f aca="false">I16/G16</f>
        <v>1.09870049052222</v>
      </c>
      <c r="K16" s="53"/>
    </row>
    <row r="17" customFormat="false" ht="14.25" hidden="false" customHeight="false" outlineLevel="0" collapsed="false">
      <c r="B17" s="57"/>
      <c r="C17" s="63"/>
      <c r="D17" s="57"/>
      <c r="E17" s="57" t="n">
        <v>6526</v>
      </c>
      <c r="F17" s="54" t="s">
        <v>34</v>
      </c>
      <c r="G17" s="59" t="n">
        <v>69709.38</v>
      </c>
      <c r="H17" s="59"/>
      <c r="I17" s="60" t="n">
        <v>76589.73</v>
      </c>
      <c r="J17" s="53" t="n">
        <f aca="false">I17/G17</f>
        <v>1.09870049052222</v>
      </c>
      <c r="K17" s="53"/>
    </row>
    <row r="18" customFormat="false" ht="14.25" hidden="false" customHeight="false" outlineLevel="0" collapsed="false">
      <c r="B18" s="57"/>
      <c r="C18" s="57" t="n">
        <v>67</v>
      </c>
      <c r="D18" s="57"/>
      <c r="E18" s="57"/>
      <c r="F18" s="54" t="s">
        <v>35</v>
      </c>
      <c r="G18" s="48" t="n">
        <f aca="false">G19</f>
        <v>282000</v>
      </c>
      <c r="H18" s="48" t="n">
        <v>386000</v>
      </c>
      <c r="I18" s="55" t="n">
        <f aca="false">I19</f>
        <v>363167.11</v>
      </c>
      <c r="J18" s="56" t="n">
        <f aca="false">I18/G18</f>
        <v>1.28782663120567</v>
      </c>
      <c r="K18" s="56" t="n">
        <f aca="false">I18/H18</f>
        <v>0.940847435233161</v>
      </c>
    </row>
    <row r="19" customFormat="false" ht="24.05" hidden="false" customHeight="false" outlineLevel="0" collapsed="false">
      <c r="B19" s="57"/>
      <c r="C19" s="63"/>
      <c r="D19" s="57" t="n">
        <v>671</v>
      </c>
      <c r="E19" s="57"/>
      <c r="F19" s="54" t="s">
        <v>36</v>
      </c>
      <c r="G19" s="59" t="n">
        <f aca="false">G20</f>
        <v>282000</v>
      </c>
      <c r="H19" s="59"/>
      <c r="I19" s="60" t="n">
        <f aca="false">I20</f>
        <v>363167.11</v>
      </c>
      <c r="J19" s="53" t="n">
        <f aca="false">I19/G19</f>
        <v>1.28782663120567</v>
      </c>
      <c r="K19" s="53"/>
    </row>
    <row r="20" customFormat="false" ht="24.05" hidden="false" customHeight="false" outlineLevel="0" collapsed="false">
      <c r="B20" s="57"/>
      <c r="C20" s="63"/>
      <c r="D20" s="57"/>
      <c r="E20" s="57" t="n">
        <v>6711</v>
      </c>
      <c r="F20" s="54" t="s">
        <v>37</v>
      </c>
      <c r="G20" s="59" t="n">
        <v>282000</v>
      </c>
      <c r="H20" s="59"/>
      <c r="I20" s="60" t="n">
        <v>363167.11</v>
      </c>
      <c r="J20" s="53" t="n">
        <f aca="false">I20/G20</f>
        <v>1.28782663120567</v>
      </c>
      <c r="K20" s="53"/>
    </row>
    <row r="21" customFormat="false" ht="17.25" hidden="false" customHeight="false" outlineLevel="0" collapsed="false">
      <c r="B21" s="5"/>
      <c r="C21" s="5"/>
      <c r="D21" s="5"/>
      <c r="E21" s="5"/>
      <c r="F21" s="5"/>
      <c r="G21" s="5"/>
      <c r="H21" s="5"/>
      <c r="I21" s="5"/>
      <c r="J21" s="5"/>
      <c r="K21" s="5"/>
    </row>
    <row r="22" customFormat="false" ht="30.75" hidden="false" customHeight="true" outlineLevel="0" collapsed="false">
      <c r="B22" s="45" t="s">
        <v>6</v>
      </c>
      <c r="C22" s="45"/>
      <c r="D22" s="45"/>
      <c r="E22" s="45"/>
      <c r="F22" s="45"/>
      <c r="G22" s="45" t="s">
        <v>26</v>
      </c>
      <c r="H22" s="45" t="s">
        <v>8</v>
      </c>
      <c r="I22" s="45" t="s">
        <v>38</v>
      </c>
      <c r="J22" s="45" t="s">
        <v>10</v>
      </c>
      <c r="K22" s="45" t="s">
        <v>39</v>
      </c>
    </row>
    <row r="23" customFormat="false" ht="14.25" hidden="false" customHeight="false" outlineLevel="0" collapsed="false">
      <c r="B23" s="46" t="n">
        <v>1</v>
      </c>
      <c r="C23" s="46"/>
      <c r="D23" s="46"/>
      <c r="E23" s="46"/>
      <c r="F23" s="46"/>
      <c r="G23" s="46" t="n">
        <v>2</v>
      </c>
      <c r="H23" s="46" t="n">
        <v>3</v>
      </c>
      <c r="I23" s="46" t="n">
        <v>4</v>
      </c>
      <c r="J23" s="46" t="s">
        <v>11</v>
      </c>
      <c r="K23" s="46" t="s">
        <v>12</v>
      </c>
    </row>
    <row r="24" customFormat="false" ht="14.25" hidden="false" customHeight="false" outlineLevel="0" collapsed="false">
      <c r="B24" s="47"/>
      <c r="C24" s="47"/>
      <c r="D24" s="47"/>
      <c r="E24" s="47"/>
      <c r="F24" s="47" t="s">
        <v>40</v>
      </c>
      <c r="G24" s="49" t="n">
        <f aca="false">G25</f>
        <v>357568.93</v>
      </c>
      <c r="H24" s="49" t="n">
        <f aca="false">H25+H68</f>
        <v>483517</v>
      </c>
      <c r="I24" s="50" t="n">
        <f aca="false">I25+I68</f>
        <v>453053.3</v>
      </c>
      <c r="J24" s="64" t="n">
        <f aca="false">I24/G24</f>
        <v>1.26703765900466</v>
      </c>
      <c r="K24" s="64" t="n">
        <f aca="false">I24/H24</f>
        <v>0.936995596845612</v>
      </c>
    </row>
    <row r="25" customFormat="false" ht="14.25" hidden="false" customHeight="false" outlineLevel="0" collapsed="false">
      <c r="B25" s="47" t="n">
        <v>3</v>
      </c>
      <c r="C25" s="47"/>
      <c r="D25" s="47"/>
      <c r="E25" s="47"/>
      <c r="F25" s="47" t="s">
        <v>41</v>
      </c>
      <c r="G25" s="48" t="n">
        <f aca="false">G26+G34+G63</f>
        <v>357568.93</v>
      </c>
      <c r="H25" s="48" t="n">
        <f aca="false">H26+H34+H63</f>
        <v>479517</v>
      </c>
      <c r="I25" s="55" t="n">
        <f aca="false">I26+I34+I63</f>
        <v>444553.3</v>
      </c>
      <c r="J25" s="56" t="n">
        <f aca="false">I25/G25</f>
        <v>1.24326601866667</v>
      </c>
      <c r="K25" s="56" t="n">
        <f aca="false">I25/H25</f>
        <v>0.927085588206466</v>
      </c>
    </row>
    <row r="26" customFormat="false" ht="14.25" hidden="false" customHeight="false" outlineLevel="0" collapsed="false">
      <c r="B26" s="47"/>
      <c r="C26" s="47" t="n">
        <v>31</v>
      </c>
      <c r="D26" s="47"/>
      <c r="E26" s="47"/>
      <c r="F26" s="47" t="s">
        <v>42</v>
      </c>
      <c r="G26" s="48" t="n">
        <f aca="false">G27+G29+G31</f>
        <v>268151.35</v>
      </c>
      <c r="H26" s="48" t="n">
        <v>365000</v>
      </c>
      <c r="I26" s="55" t="n">
        <f aca="false">I27+I29+I31</f>
        <v>345015.53</v>
      </c>
      <c r="J26" s="56" t="n">
        <f aca="false">I26/G26</f>
        <v>1.28664476237021</v>
      </c>
      <c r="K26" s="56" t="n">
        <f aca="false">I26/H26</f>
        <v>0.94524802739726</v>
      </c>
    </row>
    <row r="27" customFormat="false" ht="36.75" hidden="false" customHeight="true" outlineLevel="0" collapsed="false">
      <c r="B27" s="57"/>
      <c r="C27" s="57"/>
      <c r="D27" s="57" t="n">
        <v>311</v>
      </c>
      <c r="E27" s="57"/>
      <c r="F27" s="57" t="s">
        <v>43</v>
      </c>
      <c r="G27" s="59" t="n">
        <f aca="false">G28</f>
        <v>224706.17</v>
      </c>
      <c r="H27" s="59"/>
      <c r="I27" s="60" t="n">
        <f aca="false">I28</f>
        <v>291189.05</v>
      </c>
      <c r="J27" s="53" t="n">
        <f aca="false">I27/G27</f>
        <v>1.29586584115603</v>
      </c>
      <c r="K27" s="53"/>
    </row>
    <row r="28" customFormat="false" ht="14.25" hidden="false" customHeight="false" outlineLevel="0" collapsed="false">
      <c r="B28" s="57"/>
      <c r="C28" s="57"/>
      <c r="D28" s="57"/>
      <c r="E28" s="57" t="n">
        <v>3111</v>
      </c>
      <c r="F28" s="58" t="s">
        <v>44</v>
      </c>
      <c r="G28" s="59" t="n">
        <v>224706.17</v>
      </c>
      <c r="H28" s="59"/>
      <c r="I28" s="60" t="n">
        <v>291189.05</v>
      </c>
      <c r="J28" s="53" t="n">
        <f aca="false">I28/G28</f>
        <v>1.29586584115603</v>
      </c>
      <c r="K28" s="53"/>
    </row>
    <row r="29" customFormat="false" ht="14.25" hidden="false" customHeight="false" outlineLevel="0" collapsed="false">
      <c r="B29" s="57"/>
      <c r="C29" s="57"/>
      <c r="D29" s="57" t="n">
        <v>312</v>
      </c>
      <c r="E29" s="57"/>
      <c r="F29" s="58" t="s">
        <v>45</v>
      </c>
      <c r="G29" s="59" t="n">
        <f aca="false">G30</f>
        <v>7013</v>
      </c>
      <c r="H29" s="59"/>
      <c r="I29" s="60" t="n">
        <f aca="false">I30</f>
        <v>5750</v>
      </c>
      <c r="J29" s="53" t="n">
        <f aca="false">I29/G29</f>
        <v>0.819905889063168</v>
      </c>
      <c r="K29" s="53"/>
    </row>
    <row r="30" customFormat="false" ht="14.25" hidden="false" customHeight="false" outlineLevel="0" collapsed="false">
      <c r="B30" s="57"/>
      <c r="C30" s="57"/>
      <c r="D30" s="57"/>
      <c r="E30" s="57" t="n">
        <v>3121</v>
      </c>
      <c r="F30" s="58" t="s">
        <v>45</v>
      </c>
      <c r="G30" s="59" t="n">
        <v>7013</v>
      </c>
      <c r="H30" s="59"/>
      <c r="I30" s="60" t="n">
        <v>5750</v>
      </c>
      <c r="J30" s="53" t="n">
        <f aca="false">I30/G30</f>
        <v>0.819905889063168</v>
      </c>
      <c r="K30" s="53"/>
    </row>
    <row r="31" customFormat="false" ht="14.25" hidden="false" customHeight="false" outlineLevel="0" collapsed="false">
      <c r="B31" s="57"/>
      <c r="C31" s="57"/>
      <c r="D31" s="57" t="n">
        <v>313</v>
      </c>
      <c r="E31" s="57"/>
      <c r="F31" s="58" t="s">
        <v>46</v>
      </c>
      <c r="G31" s="59" t="n">
        <f aca="false">G32+G33</f>
        <v>36432.18</v>
      </c>
      <c r="H31" s="59"/>
      <c r="I31" s="59" t="n">
        <f aca="false">I32+I33</f>
        <v>48076.48</v>
      </c>
      <c r="J31" s="53" t="n">
        <f aca="false">I31/G31</f>
        <v>1.31961579021623</v>
      </c>
      <c r="K31" s="53"/>
    </row>
    <row r="32" customFormat="false" ht="14.25" hidden="false" customHeight="false" outlineLevel="0" collapsed="false">
      <c r="B32" s="57"/>
      <c r="C32" s="57"/>
      <c r="D32" s="57"/>
      <c r="E32" s="57" t="n">
        <v>3131</v>
      </c>
      <c r="F32" s="58" t="s">
        <v>47</v>
      </c>
      <c r="G32" s="59" t="n">
        <v>137.49</v>
      </c>
      <c r="H32" s="59"/>
      <c r="I32" s="60" t="n">
        <v>0</v>
      </c>
      <c r="J32" s="53" t="n">
        <f aca="false">I32/G32</f>
        <v>0</v>
      </c>
      <c r="K32" s="53"/>
    </row>
    <row r="33" customFormat="false" ht="14.25" hidden="false" customHeight="false" outlineLevel="0" collapsed="false">
      <c r="B33" s="57"/>
      <c r="C33" s="57"/>
      <c r="D33" s="57"/>
      <c r="E33" s="57" t="n">
        <v>3132</v>
      </c>
      <c r="F33" s="58" t="s">
        <v>48</v>
      </c>
      <c r="G33" s="59" t="n">
        <v>36294.69</v>
      </c>
      <c r="H33" s="59"/>
      <c r="I33" s="60" t="n">
        <v>48076.48</v>
      </c>
      <c r="J33" s="53" t="n">
        <f aca="false">I33/G33</f>
        <v>1.32461470259148</v>
      </c>
      <c r="K33" s="53"/>
    </row>
    <row r="34" customFormat="false" ht="14.25" hidden="false" customHeight="false" outlineLevel="0" collapsed="false">
      <c r="B34" s="57"/>
      <c r="C34" s="63" t="n">
        <v>32</v>
      </c>
      <c r="D34" s="62"/>
      <c r="E34" s="62"/>
      <c r="F34" s="65" t="s">
        <v>49</v>
      </c>
      <c r="G34" s="48" t="n">
        <f aca="false">G35+G40+G47+G57</f>
        <v>87248.16</v>
      </c>
      <c r="H34" s="48" t="n">
        <v>112117</v>
      </c>
      <c r="I34" s="55" t="n">
        <f aca="false">I35+I40+I47+I57</f>
        <v>97218.69</v>
      </c>
      <c r="J34" s="56" t="n">
        <f aca="false">I34/G34</f>
        <v>1.11427782545787</v>
      </c>
      <c r="K34" s="56" t="n">
        <f aca="false">I34/H34</f>
        <v>0.867118189034669</v>
      </c>
    </row>
    <row r="35" customFormat="false" ht="14.25" hidden="false" customHeight="false" outlineLevel="0" collapsed="false">
      <c r="B35" s="57"/>
      <c r="C35" s="57"/>
      <c r="D35" s="57" t="n">
        <v>321</v>
      </c>
      <c r="E35" s="57"/>
      <c r="F35" s="58" t="s">
        <v>50</v>
      </c>
      <c r="G35" s="59" t="n">
        <f aca="false">G36+G37+G38+G39</f>
        <v>21446.48</v>
      </c>
      <c r="H35" s="59"/>
      <c r="I35" s="59" t="n">
        <f aca="false">I36+I37+I38+I39</f>
        <v>23202.25</v>
      </c>
      <c r="J35" s="53" t="n">
        <f aca="false">I35/G35</f>
        <v>1.08186751392303</v>
      </c>
      <c r="K35" s="53"/>
    </row>
    <row r="36" customFormat="false" ht="14.25" hidden="false" customHeight="false" outlineLevel="0" collapsed="false">
      <c r="B36" s="57"/>
      <c r="C36" s="63"/>
      <c r="D36" s="57"/>
      <c r="E36" s="57" t="n">
        <v>3211</v>
      </c>
      <c r="F36" s="58" t="s">
        <v>51</v>
      </c>
      <c r="G36" s="59" t="n">
        <v>864.75</v>
      </c>
      <c r="H36" s="59"/>
      <c r="I36" s="60" t="n">
        <v>334.13</v>
      </c>
      <c r="J36" s="53" t="n">
        <f aca="false">I36/G36</f>
        <v>0.386389129806302</v>
      </c>
      <c r="K36" s="53"/>
    </row>
    <row r="37" customFormat="false" ht="14.25" hidden="false" customHeight="false" outlineLevel="0" collapsed="false">
      <c r="B37" s="57"/>
      <c r="C37" s="63"/>
      <c r="D37" s="57"/>
      <c r="E37" s="57" t="n">
        <v>3212</v>
      </c>
      <c r="F37" s="58" t="s">
        <v>52</v>
      </c>
      <c r="G37" s="59" t="n">
        <v>7798.69</v>
      </c>
      <c r="H37" s="59"/>
      <c r="I37" s="60" t="n">
        <v>9768</v>
      </c>
      <c r="J37" s="53" t="n">
        <f aca="false">I37/G37</f>
        <v>1.25251805110858</v>
      </c>
      <c r="K37" s="53"/>
    </row>
    <row r="38" customFormat="false" ht="14.25" hidden="false" customHeight="false" outlineLevel="0" collapsed="false">
      <c r="B38" s="57"/>
      <c r="C38" s="63"/>
      <c r="D38" s="57"/>
      <c r="E38" s="57" t="n">
        <v>3213</v>
      </c>
      <c r="F38" s="58" t="s">
        <v>53</v>
      </c>
      <c r="G38" s="59" t="n">
        <v>1086.78</v>
      </c>
      <c r="H38" s="59"/>
      <c r="I38" s="60" t="n">
        <v>626.32</v>
      </c>
      <c r="J38" s="53" t="n">
        <f aca="false">I38/G38</f>
        <v>0.576307992417969</v>
      </c>
      <c r="K38" s="53"/>
    </row>
    <row r="39" customFormat="false" ht="14.25" hidden="false" customHeight="false" outlineLevel="0" collapsed="false">
      <c r="B39" s="57"/>
      <c r="C39" s="63"/>
      <c r="D39" s="57"/>
      <c r="E39" s="57" t="n">
        <v>3214</v>
      </c>
      <c r="F39" s="58" t="s">
        <v>54</v>
      </c>
      <c r="G39" s="59" t="n">
        <v>11696.26</v>
      </c>
      <c r="H39" s="59"/>
      <c r="I39" s="61" t="n">
        <v>12473.8</v>
      </c>
      <c r="J39" s="53" t="n">
        <f aca="false">I39/G39</f>
        <v>1.06647766038033</v>
      </c>
      <c r="K39" s="53"/>
    </row>
    <row r="40" customFormat="false" ht="14.25" hidden="false" customHeight="false" outlineLevel="0" collapsed="false">
      <c r="B40" s="57"/>
      <c r="C40" s="63"/>
      <c r="D40" s="57" t="n">
        <v>322</v>
      </c>
      <c r="E40" s="57"/>
      <c r="F40" s="58" t="s">
        <v>55</v>
      </c>
      <c r="G40" s="59" t="n">
        <f aca="false">G41+G42+G43+G44+G45+G46</f>
        <v>38525.73</v>
      </c>
      <c r="H40" s="59"/>
      <c r="I40" s="59" t="n">
        <f aca="false">I41+I42+I43+I44+I45+I46</f>
        <v>41475.48</v>
      </c>
      <c r="J40" s="53" t="n">
        <f aca="false">I40/G40</f>
        <v>1.07656571335572</v>
      </c>
      <c r="K40" s="53"/>
    </row>
    <row r="41" customFormat="false" ht="14.25" hidden="false" customHeight="false" outlineLevel="0" collapsed="false">
      <c r="B41" s="57"/>
      <c r="C41" s="63"/>
      <c r="D41" s="57"/>
      <c r="E41" s="57" t="n">
        <v>3221</v>
      </c>
      <c r="F41" s="58" t="s">
        <v>56</v>
      </c>
      <c r="G41" s="59" t="n">
        <v>9203.4</v>
      </c>
      <c r="H41" s="59"/>
      <c r="I41" s="60" t="n">
        <v>8751.32</v>
      </c>
      <c r="J41" s="53" t="n">
        <f aca="false">I41/G41</f>
        <v>0.950879022969772</v>
      </c>
      <c r="K41" s="53"/>
    </row>
    <row r="42" customFormat="false" ht="14.25" hidden="false" customHeight="false" outlineLevel="0" collapsed="false">
      <c r="B42" s="57"/>
      <c r="C42" s="63"/>
      <c r="D42" s="57"/>
      <c r="E42" s="57" t="n">
        <v>3222</v>
      </c>
      <c r="F42" s="58" t="s">
        <v>57</v>
      </c>
      <c r="G42" s="59" t="n">
        <v>25794.33</v>
      </c>
      <c r="H42" s="59"/>
      <c r="I42" s="60" t="n">
        <v>26360.7</v>
      </c>
      <c r="J42" s="53" t="n">
        <f aca="false">I42/G42</f>
        <v>1.02195715104831</v>
      </c>
      <c r="K42" s="53"/>
    </row>
    <row r="43" customFormat="false" ht="14.25" hidden="false" customHeight="false" outlineLevel="0" collapsed="false">
      <c r="B43" s="57"/>
      <c r="C43" s="63"/>
      <c r="D43" s="57"/>
      <c r="E43" s="57" t="n">
        <v>3223</v>
      </c>
      <c r="F43" s="58" t="s">
        <v>58</v>
      </c>
      <c r="G43" s="59" t="n">
        <v>2633.91</v>
      </c>
      <c r="H43" s="59"/>
      <c r="I43" s="60" t="n">
        <v>2695.96</v>
      </c>
      <c r="J43" s="53" t="n">
        <f aca="false">I43/G43</f>
        <v>1.02355813220649</v>
      </c>
      <c r="K43" s="53"/>
    </row>
    <row r="44" customFormat="false" ht="14.25" hidden="false" customHeight="false" outlineLevel="0" collapsed="false">
      <c r="B44" s="57"/>
      <c r="C44" s="63"/>
      <c r="D44" s="57"/>
      <c r="E44" s="57" t="n">
        <v>3224</v>
      </c>
      <c r="F44" s="58" t="s">
        <v>59</v>
      </c>
      <c r="G44" s="59" t="n">
        <v>68.17</v>
      </c>
      <c r="H44" s="59"/>
      <c r="I44" s="60" t="n">
        <v>15.8</v>
      </c>
      <c r="J44" s="53" t="n">
        <f aca="false">I44/G44</f>
        <v>0.231773507407951</v>
      </c>
      <c r="K44" s="53"/>
    </row>
    <row r="45" customFormat="false" ht="14.25" hidden="false" customHeight="false" outlineLevel="0" collapsed="false">
      <c r="B45" s="57"/>
      <c r="C45" s="63"/>
      <c r="D45" s="57"/>
      <c r="E45" s="57" t="n">
        <v>3225</v>
      </c>
      <c r="F45" s="58" t="s">
        <v>60</v>
      </c>
      <c r="G45" s="59" t="n">
        <v>825.92</v>
      </c>
      <c r="H45" s="59"/>
      <c r="I45" s="60" t="n">
        <v>2756.85</v>
      </c>
      <c r="J45" s="53" t="n">
        <f aca="false">I45/G45</f>
        <v>3.33791408368849</v>
      </c>
      <c r="K45" s="53"/>
    </row>
    <row r="46" customFormat="false" ht="14.25" hidden="false" customHeight="false" outlineLevel="0" collapsed="false">
      <c r="B46" s="57"/>
      <c r="C46" s="63"/>
      <c r="D46" s="57"/>
      <c r="E46" s="57" t="n">
        <v>3227</v>
      </c>
      <c r="F46" s="58" t="s">
        <v>61</v>
      </c>
      <c r="G46" s="59" t="n">
        <v>0</v>
      </c>
      <c r="H46" s="59"/>
      <c r="I46" s="60" t="n">
        <v>894.85</v>
      </c>
      <c r="J46" s="53"/>
      <c r="K46" s="53"/>
    </row>
    <row r="47" customFormat="false" ht="14.25" hidden="false" customHeight="false" outlineLevel="0" collapsed="false">
      <c r="B47" s="57"/>
      <c r="C47" s="63"/>
      <c r="D47" s="57" t="n">
        <v>323</v>
      </c>
      <c r="E47" s="57"/>
      <c r="F47" s="58" t="s">
        <v>62</v>
      </c>
      <c r="G47" s="59" t="n">
        <f aca="false">G48+G49+G50+G51+G52+G53+G54+G55+G56</f>
        <v>24656.23</v>
      </c>
      <c r="H47" s="59"/>
      <c r="I47" s="59" t="n">
        <f aca="false">I48+I49+I50+I51+I52+I53+I54+I55+I56</f>
        <v>29574.45</v>
      </c>
      <c r="J47" s="53" t="n">
        <f aca="false">I47/G47</f>
        <v>1.19947169538895</v>
      </c>
      <c r="K47" s="53"/>
    </row>
    <row r="48" customFormat="false" ht="14.25" hidden="false" customHeight="false" outlineLevel="0" collapsed="false">
      <c r="B48" s="57"/>
      <c r="C48" s="63"/>
      <c r="D48" s="57"/>
      <c r="E48" s="57" t="n">
        <v>3231</v>
      </c>
      <c r="F48" s="58" t="s">
        <v>63</v>
      </c>
      <c r="G48" s="59" t="n">
        <v>5880.56</v>
      </c>
      <c r="H48" s="59"/>
      <c r="I48" s="60" t="n">
        <v>6609.6</v>
      </c>
      <c r="J48" s="53" t="n">
        <f aca="false">I48/G48</f>
        <v>1.12397458745426</v>
      </c>
      <c r="K48" s="53"/>
    </row>
    <row r="49" customFormat="false" ht="14.25" hidden="false" customHeight="false" outlineLevel="0" collapsed="false">
      <c r="B49" s="57"/>
      <c r="C49" s="63"/>
      <c r="D49" s="57"/>
      <c r="E49" s="57" t="n">
        <v>3232</v>
      </c>
      <c r="F49" s="58" t="s">
        <v>64</v>
      </c>
      <c r="G49" s="59" t="n">
        <v>270</v>
      </c>
      <c r="H49" s="59"/>
      <c r="I49" s="60" t="n">
        <v>2387.1</v>
      </c>
      <c r="J49" s="53" t="n">
        <f aca="false">I49/G49</f>
        <v>8.84111111111111</v>
      </c>
      <c r="K49" s="53"/>
    </row>
    <row r="50" customFormat="false" ht="14.25" hidden="false" customHeight="false" outlineLevel="0" collapsed="false">
      <c r="B50" s="57"/>
      <c r="C50" s="63"/>
      <c r="D50" s="57"/>
      <c r="E50" s="57" t="n">
        <v>3233</v>
      </c>
      <c r="F50" s="57" t="s">
        <v>65</v>
      </c>
      <c r="G50" s="59" t="n">
        <v>640</v>
      </c>
      <c r="H50" s="59"/>
      <c r="I50" s="60" t="n">
        <v>0</v>
      </c>
      <c r="J50" s="53"/>
      <c r="K50" s="53"/>
    </row>
    <row r="51" customFormat="false" ht="14.25" hidden="false" customHeight="false" outlineLevel="0" collapsed="false">
      <c r="B51" s="57"/>
      <c r="C51" s="63"/>
      <c r="D51" s="57"/>
      <c r="E51" s="57" t="n">
        <v>3234</v>
      </c>
      <c r="F51" s="57" t="s">
        <v>66</v>
      </c>
      <c r="G51" s="59" t="n">
        <v>817.37</v>
      </c>
      <c r="H51" s="59"/>
      <c r="I51" s="60" t="n">
        <v>1145.2</v>
      </c>
      <c r="J51" s="53" t="n">
        <f aca="false">I51/G51</f>
        <v>1.40107907067791</v>
      </c>
      <c r="K51" s="53"/>
    </row>
    <row r="52" customFormat="false" ht="14.25" hidden="false" customHeight="false" outlineLevel="0" collapsed="false">
      <c r="B52" s="57"/>
      <c r="C52" s="63"/>
      <c r="D52" s="57"/>
      <c r="E52" s="57" t="n">
        <v>3235</v>
      </c>
      <c r="F52" s="57" t="s">
        <v>67</v>
      </c>
      <c r="G52" s="59" t="n">
        <v>0</v>
      </c>
      <c r="H52" s="59"/>
      <c r="I52" s="60" t="n">
        <v>99.6</v>
      </c>
      <c r="J52" s="53"/>
      <c r="K52" s="53"/>
    </row>
    <row r="53" customFormat="false" ht="14.25" hidden="false" customHeight="false" outlineLevel="0" collapsed="false">
      <c r="B53" s="57"/>
      <c r="C53" s="63"/>
      <c r="D53" s="57"/>
      <c r="E53" s="57" t="n">
        <v>3236</v>
      </c>
      <c r="F53" s="57" t="s">
        <v>68</v>
      </c>
      <c r="G53" s="59" t="n">
        <v>2938.69</v>
      </c>
      <c r="H53" s="59"/>
      <c r="I53" s="60" t="n">
        <v>2493.31</v>
      </c>
      <c r="J53" s="53" t="n">
        <f aca="false">I53/G53</f>
        <v>0.848442673436123</v>
      </c>
      <c r="K53" s="53"/>
    </row>
    <row r="54" customFormat="false" ht="14.25" hidden="false" customHeight="false" outlineLevel="0" collapsed="false">
      <c r="B54" s="57"/>
      <c r="C54" s="63"/>
      <c r="D54" s="57"/>
      <c r="E54" s="57" t="n">
        <v>3237</v>
      </c>
      <c r="F54" s="57" t="s">
        <v>69</v>
      </c>
      <c r="G54" s="59" t="n">
        <v>11685.26</v>
      </c>
      <c r="H54" s="59"/>
      <c r="I54" s="60" t="n">
        <v>13814.1</v>
      </c>
      <c r="J54" s="53" t="n">
        <f aca="false">I54/G54</f>
        <v>1.18218165449464</v>
      </c>
      <c r="K54" s="53"/>
    </row>
    <row r="55" customFormat="false" ht="14.25" hidden="false" customHeight="false" outlineLevel="0" collapsed="false">
      <c r="B55" s="57"/>
      <c r="C55" s="63"/>
      <c r="D55" s="57"/>
      <c r="E55" s="57" t="n">
        <v>3238</v>
      </c>
      <c r="F55" s="57" t="s">
        <v>70</v>
      </c>
      <c r="G55" s="59" t="n">
        <v>750.54</v>
      </c>
      <c r="H55" s="59"/>
      <c r="I55" s="60" t="n">
        <v>938.9</v>
      </c>
      <c r="J55" s="53" t="n">
        <f aca="false">I55/G55</f>
        <v>1.25096597116743</v>
      </c>
      <c r="K55" s="53"/>
    </row>
    <row r="56" customFormat="false" ht="14.25" hidden="false" customHeight="false" outlineLevel="0" collapsed="false">
      <c r="B56" s="57"/>
      <c r="C56" s="63"/>
      <c r="D56" s="57"/>
      <c r="E56" s="57" t="n">
        <v>3239</v>
      </c>
      <c r="F56" s="57" t="s">
        <v>71</v>
      </c>
      <c r="G56" s="59" t="n">
        <v>1673.81</v>
      </c>
      <c r="H56" s="59"/>
      <c r="I56" s="60" t="n">
        <v>2086.64</v>
      </c>
      <c r="J56" s="53" t="n">
        <f aca="false">I56/G56</f>
        <v>1.24664089711497</v>
      </c>
      <c r="K56" s="53"/>
    </row>
    <row r="57" customFormat="false" ht="14.25" hidden="false" customHeight="false" outlineLevel="0" collapsed="false">
      <c r="B57" s="57"/>
      <c r="C57" s="63"/>
      <c r="D57" s="57" t="n">
        <v>329</v>
      </c>
      <c r="E57" s="57"/>
      <c r="F57" s="57" t="s">
        <v>72</v>
      </c>
      <c r="G57" s="59" t="n">
        <f aca="false">G58+G59+G60+G61+G62</f>
        <v>2619.72</v>
      </c>
      <c r="H57" s="59"/>
      <c r="I57" s="59" t="n">
        <f aca="false">I58+I59+I60+I61+I62</f>
        <v>2966.51</v>
      </c>
      <c r="J57" s="53" t="n">
        <f aca="false">I57/G57</f>
        <v>1.13237674255264</v>
      </c>
      <c r="K57" s="53"/>
    </row>
    <row r="58" customFormat="false" ht="24.05" hidden="false" customHeight="false" outlineLevel="0" collapsed="false">
      <c r="B58" s="57"/>
      <c r="C58" s="63"/>
      <c r="D58" s="57"/>
      <c r="E58" s="57" t="n">
        <v>3291</v>
      </c>
      <c r="F58" s="58" t="s">
        <v>73</v>
      </c>
      <c r="G58" s="59" t="n">
        <v>1237.5</v>
      </c>
      <c r="H58" s="59"/>
      <c r="I58" s="60" t="n">
        <v>1164.57</v>
      </c>
      <c r="J58" s="53"/>
      <c r="K58" s="53"/>
    </row>
    <row r="59" customFormat="false" ht="14.25" hidden="false" customHeight="false" outlineLevel="0" collapsed="false">
      <c r="B59" s="57"/>
      <c r="C59" s="63"/>
      <c r="D59" s="57"/>
      <c r="E59" s="57" t="n">
        <v>3292</v>
      </c>
      <c r="F59" s="57" t="s">
        <v>74</v>
      </c>
      <c r="G59" s="59" t="n">
        <v>1350.42</v>
      </c>
      <c r="H59" s="59"/>
      <c r="I59" s="60" t="n">
        <v>1071.76</v>
      </c>
      <c r="J59" s="53" t="n">
        <f aca="false">I59/G59</f>
        <v>0.79364938315487</v>
      </c>
      <c r="K59" s="53"/>
    </row>
    <row r="60" customFormat="false" ht="14.25" hidden="false" customHeight="false" outlineLevel="0" collapsed="false">
      <c r="B60" s="57"/>
      <c r="C60" s="63"/>
      <c r="D60" s="57"/>
      <c r="E60" s="57" t="n">
        <v>3295</v>
      </c>
      <c r="F60" s="57" t="s">
        <v>75</v>
      </c>
      <c r="G60" s="59" t="n">
        <v>0</v>
      </c>
      <c r="H60" s="59"/>
      <c r="I60" s="60" t="n">
        <v>63</v>
      </c>
      <c r="J60" s="53"/>
      <c r="K60" s="53"/>
    </row>
    <row r="61" customFormat="false" ht="14.25" hidden="false" customHeight="false" outlineLevel="0" collapsed="false">
      <c r="B61" s="57"/>
      <c r="C61" s="63"/>
      <c r="D61" s="57"/>
      <c r="E61" s="57" t="n">
        <v>3295</v>
      </c>
      <c r="F61" s="57" t="s">
        <v>76</v>
      </c>
      <c r="G61" s="59" t="n">
        <v>31.8</v>
      </c>
      <c r="H61" s="59"/>
      <c r="I61" s="60" t="n">
        <v>581.19</v>
      </c>
      <c r="J61" s="53" t="n">
        <f aca="false">I61/G61</f>
        <v>18.2764150943396</v>
      </c>
      <c r="K61" s="53"/>
    </row>
    <row r="62" customFormat="false" ht="14.25" hidden="false" customHeight="false" outlineLevel="0" collapsed="false">
      <c r="B62" s="57"/>
      <c r="C62" s="63"/>
      <c r="D62" s="57"/>
      <c r="E62" s="57" t="n">
        <v>3299</v>
      </c>
      <c r="F62" s="57" t="s">
        <v>77</v>
      </c>
      <c r="G62" s="59" t="n">
        <v>0</v>
      </c>
      <c r="H62" s="59"/>
      <c r="I62" s="60" t="n">
        <v>85.99</v>
      </c>
      <c r="J62" s="56"/>
      <c r="K62" s="56"/>
    </row>
    <row r="63" customFormat="false" ht="14.25" hidden="false" customHeight="false" outlineLevel="0" collapsed="false">
      <c r="B63" s="57"/>
      <c r="C63" s="63" t="n">
        <v>34</v>
      </c>
      <c r="D63" s="57"/>
      <c r="E63" s="57"/>
      <c r="F63" s="63" t="s">
        <v>78</v>
      </c>
      <c r="G63" s="48" t="n">
        <f aca="false">G64</f>
        <v>2169.42</v>
      </c>
      <c r="H63" s="48" t="n">
        <v>2400</v>
      </c>
      <c r="I63" s="55" t="n">
        <f aca="false">I64</f>
        <v>2319.08</v>
      </c>
      <c r="J63" s="56" t="n">
        <f aca="false">I63/G63</f>
        <v>1.06898618063814</v>
      </c>
      <c r="K63" s="56" t="n">
        <f aca="false">I63/H63</f>
        <v>0.966283333333334</v>
      </c>
    </row>
    <row r="64" customFormat="false" ht="14.25" hidden="false" customHeight="false" outlineLevel="0" collapsed="false">
      <c r="B64" s="57"/>
      <c r="C64" s="63"/>
      <c r="D64" s="57" t="n">
        <v>343</v>
      </c>
      <c r="E64" s="57"/>
      <c r="F64" s="57" t="s">
        <v>79</v>
      </c>
      <c r="G64" s="59" t="n">
        <f aca="false">G65+G66+G67</f>
        <v>2169.42</v>
      </c>
      <c r="H64" s="59"/>
      <c r="I64" s="59" t="n">
        <f aca="false">I65+I66+I67</f>
        <v>2319.08</v>
      </c>
      <c r="J64" s="53" t="n">
        <f aca="false">I64/G64</f>
        <v>1.06898618063814</v>
      </c>
      <c r="K64" s="56"/>
    </row>
    <row r="65" customFormat="false" ht="14.25" hidden="false" customHeight="false" outlineLevel="0" collapsed="false">
      <c r="B65" s="57"/>
      <c r="C65" s="63"/>
      <c r="D65" s="57"/>
      <c r="E65" s="57" t="n">
        <v>3431</v>
      </c>
      <c r="F65" s="57" t="s">
        <v>80</v>
      </c>
      <c r="G65" s="59" t="n">
        <v>2169.42</v>
      </c>
      <c r="H65" s="59"/>
      <c r="I65" s="60" t="n">
        <v>2319.05</v>
      </c>
      <c r="J65" s="53" t="n">
        <f aca="false">I65/G65</f>
        <v>1.06897235205723</v>
      </c>
      <c r="K65" s="56"/>
    </row>
    <row r="66" customFormat="false" ht="14.25" hidden="false" customHeight="false" outlineLevel="0" collapsed="false">
      <c r="B66" s="57"/>
      <c r="C66" s="63"/>
      <c r="D66" s="57"/>
      <c r="E66" s="57" t="n">
        <v>3433</v>
      </c>
      <c r="F66" s="57" t="s">
        <v>81</v>
      </c>
      <c r="G66" s="59" t="n">
        <v>0</v>
      </c>
      <c r="H66" s="59"/>
      <c r="I66" s="60" t="n">
        <v>0.03</v>
      </c>
      <c r="J66" s="56"/>
      <c r="K66" s="56"/>
    </row>
    <row r="67" customFormat="false" ht="14.25" hidden="false" customHeight="false" outlineLevel="0" collapsed="false">
      <c r="B67" s="57"/>
      <c r="C67" s="57"/>
      <c r="D67" s="62"/>
      <c r="E67" s="57" t="n">
        <v>3434</v>
      </c>
      <c r="F67" s="57" t="s">
        <v>82</v>
      </c>
      <c r="G67" s="59" t="n">
        <v>0</v>
      </c>
      <c r="H67" s="59"/>
      <c r="I67" s="60" t="n">
        <v>0</v>
      </c>
      <c r="J67" s="53"/>
      <c r="K67" s="56"/>
    </row>
    <row r="68" customFormat="false" ht="14.25" hidden="false" customHeight="false" outlineLevel="0" collapsed="false">
      <c r="B68" s="63" t="n">
        <v>4</v>
      </c>
      <c r="C68" s="66"/>
      <c r="D68" s="66"/>
      <c r="E68" s="66"/>
      <c r="F68" s="67" t="s">
        <v>83</v>
      </c>
      <c r="G68" s="48" t="n">
        <f aca="false">G69</f>
        <v>0</v>
      </c>
      <c r="H68" s="48" t="n">
        <f aca="false">H69</f>
        <v>4000</v>
      </c>
      <c r="I68" s="48" t="n">
        <f aca="false">I69</f>
        <v>8500</v>
      </c>
      <c r="J68" s="53"/>
      <c r="K68" s="56" t="n">
        <f aca="false">I68/H68</f>
        <v>2.125</v>
      </c>
    </row>
    <row r="69" customFormat="false" ht="25.5" hidden="false" customHeight="true" outlineLevel="0" collapsed="false">
      <c r="B69" s="54"/>
      <c r="C69" s="54" t="n">
        <v>42</v>
      </c>
      <c r="D69" s="54"/>
      <c r="E69" s="54"/>
      <c r="F69" s="67" t="s">
        <v>84</v>
      </c>
      <c r="G69" s="48" t="n">
        <f aca="false">G70</f>
        <v>0</v>
      </c>
      <c r="H69" s="48" t="n">
        <v>4000</v>
      </c>
      <c r="I69" s="55" t="n">
        <f aca="false">I70</f>
        <v>8500</v>
      </c>
      <c r="J69" s="56"/>
      <c r="K69" s="56" t="n">
        <f aca="false">I69/H69</f>
        <v>2.125</v>
      </c>
    </row>
    <row r="70" customFormat="false" ht="14.25" hidden="false" customHeight="false" outlineLevel="0" collapsed="false">
      <c r="B70" s="54"/>
      <c r="C70" s="54"/>
      <c r="D70" s="57" t="n">
        <v>422</v>
      </c>
      <c r="E70" s="57"/>
      <c r="F70" s="57" t="s">
        <v>85</v>
      </c>
      <c r="G70" s="59" t="n">
        <f aca="false">G71</f>
        <v>0</v>
      </c>
      <c r="H70" s="59"/>
      <c r="I70" s="59" t="n">
        <f aca="false">I71</f>
        <v>8500</v>
      </c>
      <c r="J70" s="53"/>
      <c r="K70" s="56"/>
    </row>
    <row r="71" customFormat="false" ht="14.25" hidden="false" customHeight="false" outlineLevel="0" collapsed="false">
      <c r="B71" s="54"/>
      <c r="C71" s="54"/>
      <c r="D71" s="57"/>
      <c r="E71" s="57" t="n">
        <v>4227</v>
      </c>
      <c r="F71" s="57" t="s">
        <v>86</v>
      </c>
      <c r="G71" s="59" t="n">
        <v>0</v>
      </c>
      <c r="H71" s="59"/>
      <c r="I71" s="60" t="n">
        <v>8500</v>
      </c>
      <c r="J71" s="53"/>
      <c r="K71" s="56"/>
    </row>
    <row r="73" customFormat="false" ht="24.05" hidden="false" customHeight="true" outlineLevel="0" collapsed="false">
      <c r="B73" s="45" t="s">
        <v>6</v>
      </c>
      <c r="C73" s="45"/>
      <c r="D73" s="45"/>
      <c r="E73" s="45"/>
      <c r="F73" s="45"/>
      <c r="G73" s="45" t="s">
        <v>26</v>
      </c>
      <c r="H73" s="45" t="s">
        <v>8</v>
      </c>
      <c r="I73" s="45" t="s">
        <v>38</v>
      </c>
      <c r="J73" s="45" t="s">
        <v>10</v>
      </c>
      <c r="K73" s="45" t="s">
        <v>39</v>
      </c>
    </row>
    <row r="74" customFormat="false" ht="14.25" hidden="false" customHeight="false" outlineLevel="0" collapsed="false">
      <c r="B74" s="46" t="n">
        <v>1</v>
      </c>
      <c r="C74" s="46"/>
      <c r="D74" s="46"/>
      <c r="E74" s="46"/>
      <c r="F74" s="46"/>
      <c r="G74" s="46" t="n">
        <v>2</v>
      </c>
      <c r="H74" s="46" t="n">
        <v>3</v>
      </c>
      <c r="I74" s="46" t="n">
        <v>4</v>
      </c>
      <c r="J74" s="46" t="s">
        <v>11</v>
      </c>
      <c r="K74" s="46" t="s">
        <v>12</v>
      </c>
    </row>
    <row r="75" customFormat="false" ht="24.05" hidden="false" customHeight="false" outlineLevel="0" collapsed="false">
      <c r="B75" s="47"/>
      <c r="C75" s="47"/>
      <c r="D75" s="47"/>
      <c r="E75" s="47"/>
      <c r="F75" s="47" t="s">
        <v>87</v>
      </c>
      <c r="G75" s="49" t="n">
        <f aca="false">G76</f>
        <v>-11503.72</v>
      </c>
      <c r="H75" s="49" t="n">
        <f aca="false">H76</f>
        <v>4710</v>
      </c>
      <c r="I75" s="50" t="n">
        <f aca="false">I76</f>
        <v>4710.08</v>
      </c>
      <c r="J75" s="64" t="n">
        <f aca="false">I75/G75</f>
        <v>-0.409439729061556</v>
      </c>
      <c r="K75" s="64" t="n">
        <f aca="false">I75/H75</f>
        <v>1.000016985138</v>
      </c>
    </row>
    <row r="76" customFormat="false" ht="14.25" hidden="false" customHeight="false" outlineLevel="0" collapsed="false">
      <c r="B76" s="47" t="n">
        <v>9</v>
      </c>
      <c r="C76" s="47"/>
      <c r="D76" s="47"/>
      <c r="E76" s="47"/>
      <c r="F76" s="47" t="s">
        <v>88</v>
      </c>
      <c r="G76" s="48" t="n">
        <f aca="false">G77+G86+G115</f>
        <v>-11503.72</v>
      </c>
      <c r="H76" s="48" t="n">
        <f aca="false">H77</f>
        <v>4710</v>
      </c>
      <c r="I76" s="55" t="n">
        <f aca="false">I77</f>
        <v>4710.08</v>
      </c>
      <c r="J76" s="56" t="n">
        <f aca="false">I76/G76</f>
        <v>-0.409439729061556</v>
      </c>
      <c r="K76" s="56" t="n">
        <f aca="false">I76/H76</f>
        <v>1.000016985138</v>
      </c>
    </row>
    <row r="77" customFormat="false" ht="14.25" hidden="false" customHeight="false" outlineLevel="0" collapsed="false">
      <c r="B77" s="47"/>
      <c r="C77" s="47" t="n">
        <v>92</v>
      </c>
      <c r="D77" s="47"/>
      <c r="E77" s="47"/>
      <c r="F77" s="47" t="s">
        <v>89</v>
      </c>
      <c r="G77" s="48" t="n">
        <f aca="false">G78+G81+G83</f>
        <v>-11503.72</v>
      </c>
      <c r="H77" s="48" t="n">
        <v>4710</v>
      </c>
      <c r="I77" s="55" t="n">
        <f aca="false">I78</f>
        <v>4710.08</v>
      </c>
      <c r="J77" s="56" t="n">
        <f aca="false">I77/G77</f>
        <v>-0.409439729061556</v>
      </c>
      <c r="K77" s="56" t="n">
        <f aca="false">I77/H77</f>
        <v>1.000016985138</v>
      </c>
    </row>
    <row r="78" customFormat="false" ht="14.25" hidden="false" customHeight="false" outlineLevel="0" collapsed="false">
      <c r="B78" s="57"/>
      <c r="C78" s="57"/>
      <c r="D78" s="57" t="n">
        <v>922</v>
      </c>
      <c r="E78" s="57"/>
      <c r="F78" s="57" t="s">
        <v>90</v>
      </c>
      <c r="G78" s="59" t="n">
        <f aca="false">G80</f>
        <v>-11503.72</v>
      </c>
      <c r="H78" s="59"/>
      <c r="I78" s="60" t="n">
        <f aca="false">I79+I80</f>
        <v>4710.08</v>
      </c>
      <c r="J78" s="53" t="n">
        <f aca="false">I78/G78</f>
        <v>-0.409439729061556</v>
      </c>
      <c r="K78" s="53"/>
    </row>
    <row r="79" customFormat="false" ht="14.25" hidden="false" customHeight="false" outlineLevel="0" collapsed="false">
      <c r="B79" s="57"/>
      <c r="C79" s="57"/>
      <c r="D79" s="57"/>
      <c r="E79" s="57" t="n">
        <v>92221</v>
      </c>
      <c r="F79" s="58" t="s">
        <v>91</v>
      </c>
      <c r="G79" s="59"/>
      <c r="H79" s="59"/>
      <c r="I79" s="60" t="n">
        <v>4710.08</v>
      </c>
      <c r="J79" s="53"/>
      <c r="K79" s="53"/>
    </row>
    <row r="80" customFormat="false" ht="14.25" hidden="false" customHeight="false" outlineLevel="0" collapsed="false">
      <c r="B80" s="57"/>
      <c r="C80" s="57"/>
      <c r="D80" s="57"/>
      <c r="E80" s="57" t="n">
        <v>92222</v>
      </c>
      <c r="F80" s="58" t="s">
        <v>92</v>
      </c>
      <c r="G80" s="59" t="n">
        <v>-11503.72</v>
      </c>
      <c r="H80" s="59"/>
      <c r="I80" s="60"/>
      <c r="J80" s="53" t="n">
        <f aca="false">I80/G80</f>
        <v>-0</v>
      </c>
      <c r="K80" s="53"/>
    </row>
    <row r="82" customFormat="false" ht="15" hidden="false" customHeight="true" outlineLevel="0" collapsed="false"/>
    <row r="84" customFormat="false" ht="4.5" hidden="false" customHeight="true" outlineLevel="0" collapsed="false"/>
  </sheetData>
  <mergeCells count="14">
    <mergeCell ref="B1:K1"/>
    <mergeCell ref="B2:K2"/>
    <mergeCell ref="B3:K3"/>
    <mergeCell ref="B4:K4"/>
    <mergeCell ref="B5:K5"/>
    <mergeCell ref="B6:K6"/>
    <mergeCell ref="B7:K7"/>
    <mergeCell ref="B8:F8"/>
    <mergeCell ref="B9:F9"/>
    <mergeCell ref="B21:K21"/>
    <mergeCell ref="B22:F22"/>
    <mergeCell ref="B23:F23"/>
    <mergeCell ref="B73:F73"/>
    <mergeCell ref="B74:F74"/>
  </mergeCells>
  <conditionalFormatting sqref="I14 I39">
    <cfRule type="cellIs" priority="2" operator="lessThan" aboveAverage="0" equalAverage="0" bottom="0" percent="0" rank="0" text="" dxfId="0">
      <formula>-0.001</formula>
    </cfRule>
  </conditionalFormatting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B1:J26"/>
  <sheetViews>
    <sheetView showFormulas="false" showGridLines="true" showRowColHeaders="true" showZeros="true" rightToLeft="false" tabSelected="false" showOutlineSymbols="true" defaultGridColor="true" view="normal" topLeftCell="A2" colorId="64" zoomScale="100" zoomScaleNormal="100" zoomScalePageLayoutView="100" workbookViewId="0">
      <selection pane="topLeft" activeCell="E12" activeCellId="0" sqref="E12"/>
    </sheetView>
  </sheetViews>
  <sheetFormatPr defaultColWidth="8.54296875" defaultRowHeight="14.25" customHeight="false" zeroHeight="false" outlineLevelRow="0" outlineLevelCol="0"/>
  <cols>
    <col collapsed="false" customWidth="true" hidden="false" outlineLevel="0" max="2" min="2" style="0" width="37.67"/>
    <col collapsed="false" customWidth="true" hidden="false" outlineLevel="0" max="4" min="3" style="0" width="25.33"/>
    <col collapsed="false" customWidth="true" hidden="false" outlineLevel="0" max="5" min="5" style="0" width="26.88"/>
    <col collapsed="false" customWidth="true" hidden="false" outlineLevel="0" max="7" min="6" style="0" width="15.66"/>
  </cols>
  <sheetData>
    <row r="1" customFormat="false" ht="17.25" hidden="false" customHeight="false" outlineLevel="0" collapsed="false">
      <c r="B1" s="6"/>
      <c r="C1" s="6"/>
      <c r="D1" s="6"/>
      <c r="E1" s="8"/>
      <c r="F1" s="8"/>
      <c r="G1" s="8"/>
    </row>
    <row r="2" customFormat="false" ht="15.75" hidden="false" customHeight="true" outlineLevel="0" collapsed="false">
      <c r="B2" s="3" t="s">
        <v>93</v>
      </c>
      <c r="C2" s="3"/>
      <c r="D2" s="3"/>
      <c r="E2" s="3"/>
      <c r="F2" s="3"/>
      <c r="G2" s="3"/>
    </row>
    <row r="3" customFormat="false" ht="17.25" hidden="false" customHeight="false" outlineLevel="0" collapsed="false">
      <c r="B3" s="5"/>
      <c r="C3" s="5"/>
      <c r="D3" s="5"/>
      <c r="E3" s="68"/>
      <c r="F3" s="68"/>
      <c r="G3" s="68"/>
    </row>
    <row r="4" customFormat="false" ht="33.75" hidden="false" customHeight="true" outlineLevel="0" collapsed="false">
      <c r="B4" s="45" t="s">
        <v>6</v>
      </c>
      <c r="C4" s="45" t="s">
        <v>26</v>
      </c>
      <c r="D4" s="45" t="s">
        <v>8</v>
      </c>
      <c r="E4" s="45" t="s">
        <v>38</v>
      </c>
      <c r="F4" s="45" t="s">
        <v>10</v>
      </c>
      <c r="G4" s="45" t="s">
        <v>10</v>
      </c>
    </row>
    <row r="5" customFormat="false" ht="14.25" hidden="false" customHeight="false" outlineLevel="0" collapsed="false">
      <c r="B5" s="45" t="n">
        <v>1</v>
      </c>
      <c r="C5" s="46" t="n">
        <v>2</v>
      </c>
      <c r="D5" s="46" t="n">
        <v>3</v>
      </c>
      <c r="E5" s="46" t="n">
        <v>4</v>
      </c>
      <c r="F5" s="46" t="s">
        <v>11</v>
      </c>
      <c r="G5" s="46" t="s">
        <v>12</v>
      </c>
    </row>
    <row r="6" customFormat="false" ht="14.25" hidden="false" customHeight="false" outlineLevel="0" collapsed="false">
      <c r="B6" s="47" t="s">
        <v>94</v>
      </c>
      <c r="C6" s="69" t="n">
        <f aca="false">C7+C9+C11</f>
        <v>362421.98</v>
      </c>
      <c r="D6" s="69" t="n">
        <f aca="false">D7+D9+D11</f>
        <v>483517</v>
      </c>
      <c r="E6" s="69" t="n">
        <f aca="false">E7+E9+E11</f>
        <v>454289.36</v>
      </c>
      <c r="F6" s="53" t="n">
        <f aca="false">E6/C6</f>
        <v>1.25348181145084</v>
      </c>
      <c r="G6" s="53" t="n">
        <f aca="false">E6/D6</f>
        <v>0.939551990933101</v>
      </c>
    </row>
    <row r="7" customFormat="false" ht="14.25" hidden="false" customHeight="false" outlineLevel="0" collapsed="false">
      <c r="B7" s="47" t="s">
        <v>95</v>
      </c>
      <c r="C7" s="48" t="n">
        <f aca="false">C8</f>
        <v>282000</v>
      </c>
      <c r="D7" s="48" t="n">
        <f aca="false">D8</f>
        <v>386000</v>
      </c>
      <c r="E7" s="55" t="n">
        <f aca="false">E8</f>
        <v>363167.11</v>
      </c>
      <c r="F7" s="53" t="n">
        <f aca="false">E7/C7</f>
        <v>1.28782663120567</v>
      </c>
      <c r="G7" s="53" t="n">
        <f aca="false">E7/D7</f>
        <v>0.940847435233161</v>
      </c>
    </row>
    <row r="8" customFormat="false" ht="14.25" hidden="false" customHeight="false" outlineLevel="0" collapsed="false">
      <c r="B8" s="70" t="s">
        <v>96</v>
      </c>
      <c r="C8" s="59" t="n">
        <v>282000</v>
      </c>
      <c r="D8" s="59" t="n">
        <v>386000</v>
      </c>
      <c r="E8" s="60" t="n">
        <v>363167.11</v>
      </c>
      <c r="F8" s="53" t="n">
        <f aca="false">E8/C8</f>
        <v>1.28782663120567</v>
      </c>
      <c r="G8" s="53" t="n">
        <f aca="false">E8/D8</f>
        <v>0.940847435233161</v>
      </c>
    </row>
    <row r="9" customFormat="false" ht="14.25" hidden="false" customHeight="false" outlineLevel="0" collapsed="false">
      <c r="B9" s="47" t="s">
        <v>97</v>
      </c>
      <c r="C9" s="48" t="n">
        <f aca="false">C10</f>
        <v>69709.38</v>
      </c>
      <c r="D9" s="48" t="n">
        <f aca="false">D10</f>
        <v>82000</v>
      </c>
      <c r="E9" s="55" t="n">
        <f aca="false">E10</f>
        <v>75879.65</v>
      </c>
      <c r="F9" s="53" t="n">
        <f aca="false">E9/C9</f>
        <v>1.08851419995415</v>
      </c>
      <c r="G9" s="53" t="n">
        <f aca="false">E9/D9</f>
        <v>0.925361585365854</v>
      </c>
    </row>
    <row r="10" customFormat="false" ht="14.25" hidden="false" customHeight="false" outlineLevel="0" collapsed="false">
      <c r="B10" s="71" t="s">
        <v>98</v>
      </c>
      <c r="C10" s="59" t="n">
        <v>69709.38</v>
      </c>
      <c r="D10" s="59" t="n">
        <v>82000</v>
      </c>
      <c r="E10" s="60" t="n">
        <v>75879.65</v>
      </c>
      <c r="F10" s="53" t="n">
        <f aca="false">E10/C10</f>
        <v>1.08851419995415</v>
      </c>
      <c r="G10" s="53" t="n">
        <f aca="false">E10/D10</f>
        <v>0.925361585365854</v>
      </c>
    </row>
    <row r="11" customFormat="false" ht="14.25" hidden="false" customHeight="false" outlineLevel="0" collapsed="false">
      <c r="B11" s="47" t="s">
        <v>99</v>
      </c>
      <c r="C11" s="48" t="n">
        <f aca="false">C12</f>
        <v>10712.6</v>
      </c>
      <c r="D11" s="48" t="n">
        <f aca="false">D12</f>
        <v>15517</v>
      </c>
      <c r="E11" s="55" t="n">
        <f aca="false">E12</f>
        <v>15242.6</v>
      </c>
      <c r="F11" s="53" t="n">
        <f aca="false">E11/C11</f>
        <v>1.42286653100088</v>
      </c>
      <c r="G11" s="53" t="n">
        <f aca="false">E11/D11</f>
        <v>0.982316169362635</v>
      </c>
    </row>
    <row r="12" customFormat="false" ht="24.05" hidden="false" customHeight="false" outlineLevel="0" collapsed="false">
      <c r="B12" s="71" t="s">
        <v>100</v>
      </c>
      <c r="C12" s="59" t="n">
        <v>10712.6</v>
      </c>
      <c r="D12" s="59" t="n">
        <v>15517</v>
      </c>
      <c r="E12" s="60" t="n">
        <v>15242.6</v>
      </c>
      <c r="F12" s="53" t="n">
        <f aca="false">E12/C12</f>
        <v>1.42286653100088</v>
      </c>
      <c r="G12" s="53" t="n">
        <f aca="false">E12/D12</f>
        <v>0.982316169362635</v>
      </c>
    </row>
    <row r="13" customFormat="false" ht="15.75" hidden="false" customHeight="true" outlineLevel="0" collapsed="false">
      <c r="B13" s="47" t="s">
        <v>40</v>
      </c>
      <c r="C13" s="59" t="n">
        <f aca="false">C14+C16+C18</f>
        <v>357764.22</v>
      </c>
      <c r="D13" s="48" t="n">
        <f aca="false">D14+D16+D18</f>
        <v>483517</v>
      </c>
      <c r="E13" s="55" t="n">
        <f aca="false">E14+E16+E18</f>
        <v>453053.3</v>
      </c>
      <c r="F13" s="53" t="n">
        <f aca="false">E13/C13</f>
        <v>1.26634603091388</v>
      </c>
      <c r="G13" s="53" t="n">
        <f aca="false">E13/D13</f>
        <v>0.936995596845612</v>
      </c>
    </row>
    <row r="14" customFormat="false" ht="15.75" hidden="false" customHeight="true" outlineLevel="0" collapsed="false">
      <c r="B14" s="47" t="s">
        <v>95</v>
      </c>
      <c r="C14" s="59" t="n">
        <f aca="false">C15</f>
        <v>282000</v>
      </c>
      <c r="D14" s="48" t="n">
        <f aca="false">D15</f>
        <v>386000</v>
      </c>
      <c r="E14" s="55" t="n">
        <f aca="false">E15</f>
        <v>363167.11</v>
      </c>
      <c r="F14" s="53" t="n">
        <f aca="false">E14/C14</f>
        <v>1.28782663120567</v>
      </c>
      <c r="G14" s="53" t="n">
        <f aca="false">E14/D14</f>
        <v>0.940847435233161</v>
      </c>
    </row>
    <row r="15" customFormat="false" ht="14.25" hidden="false" customHeight="false" outlineLevel="0" collapsed="false">
      <c r="B15" s="70" t="s">
        <v>96</v>
      </c>
      <c r="C15" s="59" t="n">
        <v>282000</v>
      </c>
      <c r="D15" s="59" t="n">
        <v>386000</v>
      </c>
      <c r="E15" s="60" t="n">
        <v>363167.11</v>
      </c>
      <c r="F15" s="53" t="n">
        <f aca="false">E15/C15</f>
        <v>1.28782663120567</v>
      </c>
      <c r="G15" s="53" t="n">
        <f aca="false">E15/D15</f>
        <v>0.940847435233161</v>
      </c>
    </row>
    <row r="16" customFormat="false" ht="14.25" hidden="false" customHeight="false" outlineLevel="0" collapsed="false">
      <c r="B16" s="47" t="s">
        <v>97</v>
      </c>
      <c r="C16" s="59" t="n">
        <f aca="false">C17</f>
        <v>68931.58</v>
      </c>
      <c r="D16" s="48" t="n">
        <f aca="false">D17</f>
        <v>82000</v>
      </c>
      <c r="E16" s="55" t="n">
        <f aca="false">E17</f>
        <v>74643.59</v>
      </c>
      <c r="F16" s="53" t="n">
        <f aca="false">E16/C16</f>
        <v>1.08286492199947</v>
      </c>
      <c r="G16" s="53" t="n">
        <f aca="false">E16/D16</f>
        <v>0.910287682926829</v>
      </c>
    </row>
    <row r="17" customFormat="false" ht="14.25" hidden="false" customHeight="false" outlineLevel="0" collapsed="false">
      <c r="B17" s="71" t="s">
        <v>98</v>
      </c>
      <c r="C17" s="59" t="n">
        <v>68931.58</v>
      </c>
      <c r="D17" s="59" t="n">
        <v>82000</v>
      </c>
      <c r="E17" s="60" t="n">
        <v>74643.59</v>
      </c>
      <c r="F17" s="53" t="n">
        <f aca="false">E17/C17</f>
        <v>1.08286492199947</v>
      </c>
      <c r="G17" s="53" t="n">
        <f aca="false">E17/D17</f>
        <v>0.910287682926829</v>
      </c>
    </row>
    <row r="18" customFormat="false" ht="14.25" hidden="false" customHeight="false" outlineLevel="0" collapsed="false">
      <c r="B18" s="47" t="s">
        <v>99</v>
      </c>
      <c r="C18" s="59" t="n">
        <f aca="false">C19</f>
        <v>6832.64</v>
      </c>
      <c r="D18" s="48" t="n">
        <f aca="false">D19</f>
        <v>15517</v>
      </c>
      <c r="E18" s="55" t="n">
        <f aca="false">E19</f>
        <v>15242.6</v>
      </c>
      <c r="F18" s="53" t="n">
        <f aca="false">E18/C18</f>
        <v>2.23085073997752</v>
      </c>
      <c r="G18" s="53" t="n">
        <f aca="false">E18/D18</f>
        <v>0.982316169362635</v>
      </c>
    </row>
    <row r="19" customFormat="false" ht="24.05" hidden="false" customHeight="false" outlineLevel="0" collapsed="false">
      <c r="B19" s="71" t="s">
        <v>100</v>
      </c>
      <c r="C19" s="59" t="n">
        <v>6832.64</v>
      </c>
      <c r="D19" s="59" t="n">
        <v>15517</v>
      </c>
      <c r="E19" s="60" t="n">
        <v>15242.6</v>
      </c>
      <c r="F19" s="53" t="n">
        <f aca="false">E19/C19</f>
        <v>2.23085073997752</v>
      </c>
      <c r="G19" s="53" t="n">
        <f aca="false">E19/D19</f>
        <v>0.982316169362635</v>
      </c>
    </row>
    <row r="24" customFormat="false" ht="15" hidden="false" customHeight="true" outlineLevel="0" collapsed="false">
      <c r="B24" s="72"/>
      <c r="C24" s="72"/>
      <c r="D24" s="72"/>
    </row>
    <row r="25" customFormat="false" ht="14.25" hidden="false" customHeight="false" outlineLevel="0" collapsed="false">
      <c r="B25" s="72"/>
      <c r="C25" s="72"/>
      <c r="D25" s="72"/>
      <c r="E25" s="72"/>
      <c r="F25" s="72"/>
      <c r="G25" s="72"/>
      <c r="H25" s="72"/>
      <c r="I25" s="72"/>
      <c r="J25" s="72"/>
    </row>
    <row r="26" customFormat="false" ht="14.25" hidden="false" customHeight="false" outlineLevel="0" collapsed="false">
      <c r="B26" s="72"/>
      <c r="C26" s="72"/>
      <c r="D26" s="72"/>
      <c r="E26" s="72"/>
      <c r="F26" s="72"/>
      <c r="G26" s="72"/>
      <c r="H26" s="72"/>
      <c r="I26" s="72"/>
      <c r="J26" s="72"/>
    </row>
  </sheetData>
  <mergeCells count="1">
    <mergeCell ref="B2:G2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B1:G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E19" activeCellId="0" sqref="E19"/>
    </sheetView>
  </sheetViews>
  <sheetFormatPr defaultColWidth="8.54296875" defaultRowHeight="14.25" customHeight="false" zeroHeight="false" outlineLevelRow="0" outlineLevelCol="0"/>
  <cols>
    <col collapsed="false" customWidth="true" hidden="false" outlineLevel="0" max="2" min="2" style="0" width="37.67"/>
    <col collapsed="false" customWidth="true" hidden="false" outlineLevel="0" max="5" min="3" style="0" width="25.33"/>
    <col collapsed="false" customWidth="true" hidden="false" outlineLevel="0" max="7" min="6" style="0" width="15.66"/>
  </cols>
  <sheetData>
    <row r="1" customFormat="false" ht="17.25" hidden="false" customHeight="false" outlineLevel="0" collapsed="false">
      <c r="B1" s="6"/>
      <c r="C1" s="6"/>
      <c r="D1" s="6"/>
      <c r="E1" s="8"/>
      <c r="F1" s="8"/>
      <c r="G1" s="8"/>
    </row>
    <row r="2" customFormat="false" ht="15.75" hidden="false" customHeight="true" outlineLevel="0" collapsed="false">
      <c r="B2" s="3" t="s">
        <v>101</v>
      </c>
      <c r="C2" s="3"/>
      <c r="D2" s="3"/>
      <c r="E2" s="3"/>
      <c r="F2" s="3"/>
      <c r="G2" s="3"/>
    </row>
    <row r="3" customFormat="false" ht="17.25" hidden="false" customHeight="false" outlineLevel="0" collapsed="false">
      <c r="B3" s="5"/>
      <c r="C3" s="5"/>
      <c r="D3" s="5"/>
      <c r="E3" s="68"/>
      <c r="F3" s="68"/>
      <c r="G3" s="68"/>
    </row>
    <row r="4" customFormat="false" ht="24.05" hidden="false" customHeight="false" outlineLevel="0" collapsed="false">
      <c r="B4" s="45" t="s">
        <v>6</v>
      </c>
      <c r="C4" s="45" t="s">
        <v>102</v>
      </c>
      <c r="D4" s="45" t="s">
        <v>8</v>
      </c>
      <c r="E4" s="45" t="s">
        <v>103</v>
      </c>
      <c r="F4" s="45" t="s">
        <v>10</v>
      </c>
      <c r="G4" s="45" t="s">
        <v>10</v>
      </c>
    </row>
    <row r="5" customFormat="false" ht="14.25" hidden="false" customHeight="false" outlineLevel="0" collapsed="false">
      <c r="B5" s="46" t="n">
        <v>1</v>
      </c>
      <c r="C5" s="46" t="n">
        <v>2</v>
      </c>
      <c r="D5" s="46" t="n">
        <v>3</v>
      </c>
      <c r="E5" s="46" t="n">
        <v>4</v>
      </c>
      <c r="F5" s="46" t="s">
        <v>11</v>
      </c>
      <c r="G5" s="46" t="s">
        <v>12</v>
      </c>
    </row>
    <row r="6" customFormat="false" ht="15.75" hidden="false" customHeight="true" outlineLevel="0" collapsed="false">
      <c r="B6" s="47" t="s">
        <v>40</v>
      </c>
      <c r="C6" s="49" t="n">
        <f aca="false">C7</f>
        <v>357764.22</v>
      </c>
      <c r="D6" s="49" t="n">
        <f aca="false">D7</f>
        <v>483517</v>
      </c>
      <c r="E6" s="50" t="n">
        <f aca="false">E7</f>
        <v>453053.3</v>
      </c>
      <c r="F6" s="73" t="n">
        <f aca="false">E6/C6</f>
        <v>1.26634603091388</v>
      </c>
      <c r="G6" s="73" t="n">
        <f aca="false">E6/D6</f>
        <v>0.936995596845612</v>
      </c>
    </row>
    <row r="7" customFormat="false" ht="15.75" hidden="false" customHeight="true" outlineLevel="0" collapsed="false">
      <c r="B7" s="47" t="s">
        <v>104</v>
      </c>
      <c r="C7" s="48" t="n">
        <f aca="false">C8</f>
        <v>357764.22</v>
      </c>
      <c r="D7" s="48" t="n">
        <f aca="false">D8</f>
        <v>483517</v>
      </c>
      <c r="E7" s="48" t="n">
        <f aca="false">E8</f>
        <v>453053.3</v>
      </c>
      <c r="F7" s="73" t="n">
        <f aca="false">E7/C7</f>
        <v>1.26634603091388</v>
      </c>
      <c r="G7" s="73" t="n">
        <f aca="false">E7/D7</f>
        <v>0.936995596845612</v>
      </c>
    </row>
    <row r="8" customFormat="false" ht="15.75" hidden="false" customHeight="true" outlineLevel="0" collapsed="false">
      <c r="B8" s="74" t="s">
        <v>105</v>
      </c>
      <c r="C8" s="59" t="n">
        <v>357764.22</v>
      </c>
      <c r="D8" s="59" t="n">
        <v>483517</v>
      </c>
      <c r="E8" s="60" t="n">
        <v>453053.3</v>
      </c>
      <c r="F8" s="73" t="n">
        <f aca="false">E8/C8</f>
        <v>1.26634603091388</v>
      </c>
      <c r="G8" s="73" t="n">
        <f aca="false">E8/D8</f>
        <v>0.936995596845612</v>
      </c>
    </row>
  </sheetData>
  <mergeCells count="1">
    <mergeCell ref="B2:G2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B1:L22"/>
  <sheetViews>
    <sheetView showFormulas="false" showGridLines="true" showRowColHeaders="true" showZeros="true" rightToLeft="false" tabSelected="false" showOutlineSymbols="true" defaultGridColor="true" view="normal" topLeftCell="A6" colorId="64" zoomScale="100" zoomScaleNormal="100" zoomScalePageLayoutView="100" workbookViewId="0">
      <selection pane="topLeft" activeCell="J10" activeCellId="0" sqref="J10"/>
    </sheetView>
  </sheetViews>
  <sheetFormatPr defaultColWidth="8.54296875" defaultRowHeight="14.25" customHeight="false" zeroHeight="false" outlineLevelRow="0" outlineLevelCol="0"/>
  <cols>
    <col collapsed="false" customWidth="true" hidden="false" outlineLevel="0" max="2" min="2" style="0" width="7.44"/>
    <col collapsed="false" customWidth="true" hidden="false" outlineLevel="0" max="4" min="3" style="0" width="8.44"/>
    <col collapsed="false" customWidth="true" hidden="false" outlineLevel="0" max="5" min="5" style="0" width="5.44"/>
    <col collapsed="false" customWidth="true" hidden="false" outlineLevel="0" max="10" min="6" style="0" width="25.33"/>
    <col collapsed="false" customWidth="true" hidden="false" outlineLevel="0" max="12" min="11" style="0" width="15.66"/>
  </cols>
  <sheetData>
    <row r="1" customFormat="false" ht="18" hidden="false" customHeight="true" outlineLevel="0" collapsed="false"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customFormat="false" ht="15.75" hidden="false" customHeight="true" outlineLevel="0" collapsed="false">
      <c r="B2" s="3" t="s">
        <v>3</v>
      </c>
      <c r="C2" s="3"/>
      <c r="D2" s="3"/>
      <c r="E2" s="3"/>
      <c r="F2" s="3"/>
      <c r="G2" s="3"/>
      <c r="H2" s="3"/>
      <c r="I2" s="3"/>
      <c r="J2" s="3"/>
      <c r="K2" s="3"/>
      <c r="L2" s="3"/>
    </row>
    <row r="3" customFormat="false" ht="17.25" hidden="false" customHeight="false" outlineLevel="0" collapsed="false">
      <c r="B3" s="5"/>
      <c r="C3" s="5"/>
      <c r="D3" s="5"/>
      <c r="E3" s="5"/>
      <c r="F3" s="5"/>
      <c r="G3" s="5"/>
      <c r="H3" s="5"/>
      <c r="I3" s="5"/>
      <c r="J3" s="68"/>
      <c r="K3" s="68"/>
      <c r="L3" s="68"/>
    </row>
    <row r="4" customFormat="false" ht="18" hidden="false" customHeight="true" outlineLevel="0" collapsed="false">
      <c r="B4" s="3" t="s">
        <v>106</v>
      </c>
      <c r="C4" s="3"/>
      <c r="D4" s="3"/>
      <c r="E4" s="3"/>
      <c r="F4" s="3"/>
      <c r="G4" s="3"/>
      <c r="H4" s="3"/>
      <c r="I4" s="3"/>
      <c r="J4" s="3"/>
      <c r="K4" s="3"/>
      <c r="L4" s="3"/>
    </row>
    <row r="5" customFormat="false" ht="15.75" hidden="false" customHeight="true" outlineLevel="0" collapsed="false">
      <c r="B5" s="3" t="s">
        <v>107</v>
      </c>
      <c r="C5" s="3"/>
      <c r="D5" s="3"/>
      <c r="E5" s="3"/>
      <c r="F5" s="3"/>
      <c r="G5" s="3"/>
      <c r="H5" s="3"/>
      <c r="I5" s="3"/>
      <c r="J5" s="3"/>
      <c r="K5" s="3"/>
      <c r="L5" s="3"/>
    </row>
    <row r="6" customFormat="false" ht="17.25" hidden="false" customHeight="false" outlineLevel="0" collapsed="false">
      <c r="B6" s="5"/>
      <c r="C6" s="5"/>
      <c r="D6" s="5"/>
      <c r="E6" s="5"/>
      <c r="F6" s="5"/>
      <c r="G6" s="5"/>
      <c r="H6" s="5"/>
      <c r="I6" s="5"/>
      <c r="J6" s="68"/>
      <c r="K6" s="68"/>
      <c r="L6" s="68"/>
    </row>
    <row r="7" customFormat="false" ht="25.5" hidden="false" customHeight="true" outlineLevel="0" collapsed="false">
      <c r="B7" s="45" t="s">
        <v>6</v>
      </c>
      <c r="C7" s="45"/>
      <c r="D7" s="45"/>
      <c r="E7" s="45"/>
      <c r="F7" s="45"/>
      <c r="G7" s="75" t="s">
        <v>108</v>
      </c>
      <c r="H7" s="75" t="s">
        <v>109</v>
      </c>
      <c r="I7" s="75" t="s">
        <v>110</v>
      </c>
      <c r="J7" s="75" t="s">
        <v>111</v>
      </c>
      <c r="K7" s="75" t="s">
        <v>10</v>
      </c>
      <c r="L7" s="75" t="s">
        <v>39</v>
      </c>
    </row>
    <row r="8" customFormat="false" ht="14.25" hidden="false" customHeight="false" outlineLevel="0" collapsed="false">
      <c r="B8" s="45" t="n">
        <v>1</v>
      </c>
      <c r="C8" s="45"/>
      <c r="D8" s="45"/>
      <c r="E8" s="45"/>
      <c r="F8" s="45"/>
      <c r="G8" s="76" t="n">
        <v>2</v>
      </c>
      <c r="H8" s="76" t="n">
        <v>3</v>
      </c>
      <c r="I8" s="76" t="n">
        <v>4</v>
      </c>
      <c r="J8" s="76" t="n">
        <v>5</v>
      </c>
      <c r="K8" s="76" t="s">
        <v>112</v>
      </c>
      <c r="L8" s="76" t="s">
        <v>113</v>
      </c>
    </row>
    <row r="9" customFormat="false" ht="24.05" hidden="false" customHeight="false" outlineLevel="0" collapsed="false">
      <c r="B9" s="47" t="n">
        <v>8</v>
      </c>
      <c r="C9" s="47"/>
      <c r="D9" s="47"/>
      <c r="E9" s="47"/>
      <c r="F9" s="47" t="s">
        <v>114</v>
      </c>
      <c r="G9" s="77"/>
      <c r="H9" s="77"/>
      <c r="I9" s="77"/>
      <c r="J9" s="78"/>
      <c r="K9" s="78"/>
      <c r="L9" s="78"/>
    </row>
    <row r="10" customFormat="false" ht="14.25" hidden="false" customHeight="false" outlineLevel="0" collapsed="false">
      <c r="B10" s="47"/>
      <c r="C10" s="54" t="n">
        <v>84</v>
      </c>
      <c r="D10" s="54"/>
      <c r="E10" s="54"/>
      <c r="F10" s="54" t="s">
        <v>115</v>
      </c>
      <c r="G10" s="77"/>
      <c r="H10" s="77"/>
      <c r="I10" s="77"/>
      <c r="J10" s="78"/>
      <c r="K10" s="78"/>
      <c r="L10" s="78"/>
    </row>
    <row r="11" customFormat="false" ht="46.95" hidden="false" customHeight="false" outlineLevel="0" collapsed="false">
      <c r="B11" s="57"/>
      <c r="C11" s="57"/>
      <c r="D11" s="57" t="n">
        <v>841</v>
      </c>
      <c r="E11" s="57"/>
      <c r="F11" s="58" t="s">
        <v>116</v>
      </c>
      <c r="G11" s="77"/>
      <c r="H11" s="77"/>
      <c r="I11" s="77"/>
      <c r="J11" s="78"/>
      <c r="K11" s="78"/>
      <c r="L11" s="78"/>
    </row>
    <row r="12" customFormat="false" ht="24.05" hidden="false" customHeight="false" outlineLevel="0" collapsed="false">
      <c r="B12" s="57"/>
      <c r="C12" s="57"/>
      <c r="D12" s="57"/>
      <c r="E12" s="57" t="n">
        <v>8413</v>
      </c>
      <c r="F12" s="58" t="s">
        <v>117</v>
      </c>
      <c r="G12" s="77"/>
      <c r="H12" s="77"/>
      <c r="I12" s="77"/>
      <c r="J12" s="78"/>
      <c r="K12" s="78"/>
      <c r="L12" s="78"/>
    </row>
    <row r="13" customFormat="false" ht="14.25" hidden="false" customHeight="false" outlineLevel="0" collapsed="false">
      <c r="B13" s="57"/>
      <c r="C13" s="57"/>
      <c r="D13" s="57"/>
      <c r="E13" s="62" t="s">
        <v>118</v>
      </c>
      <c r="F13" s="74"/>
      <c r="G13" s="77"/>
      <c r="H13" s="77"/>
      <c r="I13" s="77"/>
      <c r="J13" s="78"/>
      <c r="K13" s="78"/>
      <c r="L13" s="78"/>
    </row>
    <row r="14" customFormat="false" ht="24.05" hidden="false" customHeight="false" outlineLevel="0" collapsed="false">
      <c r="B14" s="63" t="n">
        <v>5</v>
      </c>
      <c r="C14" s="66"/>
      <c r="D14" s="66"/>
      <c r="E14" s="66"/>
      <c r="F14" s="67" t="s">
        <v>119</v>
      </c>
      <c r="G14" s="77"/>
      <c r="H14" s="77"/>
      <c r="I14" s="77"/>
      <c r="J14" s="78"/>
      <c r="K14" s="78"/>
      <c r="L14" s="78"/>
    </row>
    <row r="15" customFormat="false" ht="24.05" hidden="false" customHeight="false" outlineLevel="0" collapsed="false">
      <c r="B15" s="54"/>
      <c r="C15" s="54" t="n">
        <v>54</v>
      </c>
      <c r="D15" s="54"/>
      <c r="E15" s="54"/>
      <c r="F15" s="79" t="s">
        <v>120</v>
      </c>
      <c r="G15" s="77"/>
      <c r="H15" s="77"/>
      <c r="I15" s="80"/>
      <c r="J15" s="78"/>
      <c r="K15" s="78"/>
      <c r="L15" s="78"/>
    </row>
    <row r="16" customFormat="false" ht="58.4" hidden="false" customHeight="false" outlineLevel="0" collapsed="false">
      <c r="B16" s="54"/>
      <c r="C16" s="54"/>
      <c r="D16" s="54" t="n">
        <v>541</v>
      </c>
      <c r="E16" s="58"/>
      <c r="F16" s="58" t="s">
        <v>121</v>
      </c>
      <c r="G16" s="77"/>
      <c r="H16" s="77"/>
      <c r="I16" s="80"/>
      <c r="J16" s="78"/>
      <c r="K16" s="78"/>
      <c r="L16" s="78"/>
    </row>
    <row r="17" customFormat="false" ht="35.5" hidden="false" customHeight="false" outlineLevel="0" collapsed="false">
      <c r="B17" s="54"/>
      <c r="C17" s="54"/>
      <c r="D17" s="54"/>
      <c r="E17" s="58" t="n">
        <v>5413</v>
      </c>
      <c r="F17" s="58" t="s">
        <v>122</v>
      </c>
      <c r="G17" s="77"/>
      <c r="H17" s="77"/>
      <c r="I17" s="80"/>
      <c r="J17" s="78"/>
      <c r="K17" s="78"/>
      <c r="L17" s="78"/>
    </row>
    <row r="18" customFormat="false" ht="14.25" hidden="false" customHeight="false" outlineLevel="0" collapsed="false">
      <c r="B18" s="57"/>
      <c r="C18" s="66"/>
      <c r="D18" s="66"/>
      <c r="E18" s="66"/>
      <c r="F18" s="67" t="s">
        <v>118</v>
      </c>
      <c r="G18" s="77"/>
      <c r="H18" s="77"/>
      <c r="I18" s="77"/>
      <c r="J18" s="78"/>
      <c r="K18" s="78"/>
      <c r="L18" s="78"/>
    </row>
    <row r="20" customFormat="false" ht="14.25" hidden="false" customHeight="false" outlineLevel="0" collapsed="false">
      <c r="B20" s="72"/>
      <c r="C20" s="72"/>
      <c r="D20" s="72"/>
      <c r="E20" s="72"/>
      <c r="F20" s="72"/>
      <c r="G20" s="72"/>
      <c r="H20" s="72"/>
      <c r="I20" s="72"/>
      <c r="J20" s="72"/>
      <c r="K20" s="72"/>
      <c r="L20" s="72"/>
    </row>
    <row r="21" customFormat="false" ht="14.25" hidden="false" customHeight="false" outlineLevel="0" collapsed="false">
      <c r="B21" s="72"/>
      <c r="C21" s="72"/>
      <c r="D21" s="72"/>
      <c r="E21" s="72"/>
      <c r="F21" s="72"/>
      <c r="G21" s="72"/>
      <c r="H21" s="72"/>
      <c r="I21" s="72"/>
      <c r="J21" s="72"/>
      <c r="K21" s="72"/>
      <c r="L21" s="72"/>
    </row>
    <row r="22" customFormat="false" ht="14.25" hidden="false" customHeight="false" outlineLevel="0" collapsed="false">
      <c r="B22" s="72"/>
      <c r="C22" s="72"/>
      <c r="D22" s="72"/>
      <c r="E22" s="72"/>
      <c r="F22" s="72"/>
      <c r="G22" s="72"/>
      <c r="H22" s="72"/>
      <c r="I22" s="72"/>
      <c r="J22" s="72"/>
      <c r="K22" s="72"/>
      <c r="L22" s="72"/>
    </row>
  </sheetData>
  <mergeCells count="5">
    <mergeCell ref="B2:L2"/>
    <mergeCell ref="B4:L4"/>
    <mergeCell ref="B5:L5"/>
    <mergeCell ref="B7:F7"/>
    <mergeCell ref="B8:F8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B1:H2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D16" activeCellId="0" sqref="D16"/>
    </sheetView>
  </sheetViews>
  <sheetFormatPr defaultColWidth="8.54296875" defaultRowHeight="14.25" customHeight="false" zeroHeight="false" outlineLevelRow="0" outlineLevelCol="0"/>
  <cols>
    <col collapsed="false" customWidth="true" hidden="false" outlineLevel="0" max="2" min="2" style="0" width="37.67"/>
    <col collapsed="false" customWidth="true" hidden="false" outlineLevel="0" max="6" min="3" style="0" width="25.33"/>
    <col collapsed="false" customWidth="true" hidden="false" outlineLevel="0" max="8" min="7" style="0" width="15.66"/>
  </cols>
  <sheetData>
    <row r="1" customFormat="false" ht="17.25" hidden="false" customHeight="false" outlineLevel="0" collapsed="false">
      <c r="B1" s="6"/>
      <c r="C1" s="6"/>
      <c r="D1" s="6"/>
      <c r="E1" s="6"/>
      <c r="F1" s="8"/>
      <c r="G1" s="8"/>
      <c r="H1" s="8"/>
    </row>
    <row r="2" customFormat="false" ht="15.75" hidden="false" customHeight="true" outlineLevel="0" collapsed="false">
      <c r="B2" s="3" t="s">
        <v>123</v>
      </c>
      <c r="C2" s="3"/>
      <c r="D2" s="3"/>
      <c r="E2" s="3"/>
      <c r="F2" s="3"/>
      <c r="G2" s="3"/>
      <c r="H2" s="3"/>
    </row>
    <row r="3" customFormat="false" ht="17.25" hidden="false" customHeight="false" outlineLevel="0" collapsed="false">
      <c r="B3" s="5"/>
      <c r="C3" s="5"/>
      <c r="D3" s="5"/>
      <c r="E3" s="5"/>
      <c r="F3" s="68"/>
      <c r="G3" s="68"/>
      <c r="H3" s="68"/>
    </row>
    <row r="4" customFormat="false" ht="24.05" hidden="false" customHeight="false" outlineLevel="0" collapsed="false">
      <c r="B4" s="45" t="s">
        <v>6</v>
      </c>
      <c r="C4" s="45" t="s">
        <v>108</v>
      </c>
      <c r="D4" s="45" t="s">
        <v>109</v>
      </c>
      <c r="E4" s="45" t="s">
        <v>110</v>
      </c>
      <c r="F4" s="45" t="s">
        <v>111</v>
      </c>
      <c r="G4" s="45" t="s">
        <v>10</v>
      </c>
      <c r="H4" s="45" t="s">
        <v>39</v>
      </c>
    </row>
    <row r="5" customFormat="false" ht="14.25" hidden="false" customHeight="false" outlineLevel="0" collapsed="false">
      <c r="B5" s="45" t="n">
        <v>1</v>
      </c>
      <c r="C5" s="45" t="n">
        <v>2</v>
      </c>
      <c r="D5" s="45" t="n">
        <v>3</v>
      </c>
      <c r="E5" s="45" t="n">
        <v>4</v>
      </c>
      <c r="F5" s="45" t="n">
        <v>5</v>
      </c>
      <c r="G5" s="45" t="s">
        <v>112</v>
      </c>
      <c r="H5" s="45" t="s">
        <v>113</v>
      </c>
    </row>
    <row r="6" customFormat="false" ht="14.25" hidden="false" customHeight="false" outlineLevel="0" collapsed="false">
      <c r="B6" s="47" t="s">
        <v>124</v>
      </c>
      <c r="C6" s="77"/>
      <c r="D6" s="77"/>
      <c r="E6" s="80"/>
      <c r="F6" s="78"/>
      <c r="G6" s="78"/>
      <c r="H6" s="78"/>
    </row>
    <row r="7" customFormat="false" ht="14.25" hidden="false" customHeight="false" outlineLevel="0" collapsed="false">
      <c r="B7" s="47" t="s">
        <v>125</v>
      </c>
      <c r="C7" s="77"/>
      <c r="D7" s="77"/>
      <c r="E7" s="77"/>
      <c r="F7" s="78"/>
      <c r="G7" s="78"/>
      <c r="H7" s="78"/>
    </row>
    <row r="8" customFormat="false" ht="14.25" hidden="false" customHeight="false" outlineLevel="0" collapsed="false">
      <c r="B8" s="70" t="s">
        <v>126</v>
      </c>
      <c r="C8" s="77"/>
      <c r="D8" s="77"/>
      <c r="E8" s="77"/>
      <c r="F8" s="78"/>
      <c r="G8" s="78"/>
      <c r="H8" s="78"/>
    </row>
    <row r="9" customFormat="false" ht="14.25" hidden="false" customHeight="false" outlineLevel="0" collapsed="false">
      <c r="B9" s="81" t="s">
        <v>127</v>
      </c>
      <c r="C9" s="77"/>
      <c r="D9" s="77"/>
      <c r="E9" s="77"/>
      <c r="F9" s="78"/>
      <c r="G9" s="78"/>
      <c r="H9" s="78"/>
    </row>
    <row r="10" customFormat="false" ht="14.25" hidden="false" customHeight="false" outlineLevel="0" collapsed="false">
      <c r="B10" s="81" t="s">
        <v>118</v>
      </c>
      <c r="C10" s="77"/>
      <c r="D10" s="77"/>
      <c r="E10" s="77"/>
      <c r="F10" s="78"/>
      <c r="G10" s="78"/>
      <c r="H10" s="78"/>
    </row>
    <row r="11" customFormat="false" ht="14.25" hidden="false" customHeight="false" outlineLevel="0" collapsed="false">
      <c r="B11" s="47" t="s">
        <v>128</v>
      </c>
      <c r="C11" s="77"/>
      <c r="D11" s="77"/>
      <c r="E11" s="80"/>
      <c r="F11" s="78"/>
      <c r="G11" s="78"/>
      <c r="H11" s="78"/>
    </row>
    <row r="12" customFormat="false" ht="14.25" hidden="false" customHeight="false" outlineLevel="0" collapsed="false">
      <c r="B12" s="71" t="s">
        <v>129</v>
      </c>
      <c r="C12" s="77"/>
      <c r="D12" s="77"/>
      <c r="E12" s="80"/>
      <c r="F12" s="78"/>
      <c r="G12" s="78"/>
      <c r="H12" s="78"/>
    </row>
    <row r="13" customFormat="false" ht="14.25" hidden="false" customHeight="false" outlineLevel="0" collapsed="false">
      <c r="B13" s="47" t="s">
        <v>130</v>
      </c>
      <c r="C13" s="77"/>
      <c r="D13" s="77"/>
      <c r="E13" s="80"/>
      <c r="F13" s="78"/>
      <c r="G13" s="78"/>
      <c r="H13" s="78"/>
    </row>
    <row r="14" customFormat="false" ht="14.25" hidden="false" customHeight="false" outlineLevel="0" collapsed="false">
      <c r="B14" s="71" t="s">
        <v>131</v>
      </c>
      <c r="C14" s="77"/>
      <c r="D14" s="77"/>
      <c r="E14" s="80"/>
      <c r="F14" s="78"/>
      <c r="G14" s="78"/>
      <c r="H14" s="78"/>
    </row>
    <row r="15" customFormat="false" ht="14.25" hidden="false" customHeight="false" outlineLevel="0" collapsed="false">
      <c r="B15" s="54" t="s">
        <v>132</v>
      </c>
      <c r="C15" s="77"/>
      <c r="D15" s="77"/>
      <c r="E15" s="80"/>
      <c r="F15" s="78"/>
      <c r="G15" s="78"/>
      <c r="H15" s="78"/>
    </row>
    <row r="16" customFormat="false" ht="14.25" hidden="false" customHeight="false" outlineLevel="0" collapsed="false">
      <c r="B16" s="71"/>
      <c r="C16" s="77"/>
      <c r="D16" s="77"/>
      <c r="E16" s="80"/>
      <c r="F16" s="78"/>
      <c r="G16" s="78"/>
      <c r="H16" s="78"/>
    </row>
    <row r="17" customFormat="false" ht="15.75" hidden="false" customHeight="true" outlineLevel="0" collapsed="false">
      <c r="B17" s="47" t="s">
        <v>133</v>
      </c>
      <c r="C17" s="77"/>
      <c r="D17" s="77"/>
      <c r="E17" s="80"/>
      <c r="F17" s="78"/>
      <c r="G17" s="78"/>
      <c r="H17" s="78"/>
    </row>
    <row r="18" customFormat="false" ht="15.75" hidden="false" customHeight="true" outlineLevel="0" collapsed="false">
      <c r="B18" s="47" t="s">
        <v>125</v>
      </c>
      <c r="C18" s="77"/>
      <c r="D18" s="77"/>
      <c r="E18" s="77"/>
      <c r="F18" s="78"/>
      <c r="G18" s="78"/>
      <c r="H18" s="78"/>
    </row>
    <row r="19" customFormat="false" ht="14.25" hidden="false" customHeight="false" outlineLevel="0" collapsed="false">
      <c r="B19" s="70" t="s">
        <v>126</v>
      </c>
      <c r="C19" s="77"/>
      <c r="D19" s="77"/>
      <c r="E19" s="77"/>
      <c r="F19" s="78"/>
      <c r="G19" s="78"/>
      <c r="H19" s="78"/>
    </row>
    <row r="20" customFormat="false" ht="14.25" hidden="false" customHeight="false" outlineLevel="0" collapsed="false">
      <c r="B20" s="81" t="s">
        <v>127</v>
      </c>
      <c r="C20" s="77"/>
      <c r="D20" s="77"/>
      <c r="E20" s="77"/>
      <c r="F20" s="78"/>
      <c r="G20" s="78"/>
      <c r="H20" s="78"/>
    </row>
    <row r="21" customFormat="false" ht="14.25" hidden="false" customHeight="false" outlineLevel="0" collapsed="false">
      <c r="B21" s="81" t="s">
        <v>118</v>
      </c>
      <c r="C21" s="77"/>
      <c r="D21" s="77"/>
      <c r="E21" s="77"/>
      <c r="F21" s="78"/>
      <c r="G21" s="78"/>
      <c r="H21" s="78"/>
    </row>
    <row r="22" customFormat="false" ht="14.25" hidden="false" customHeight="false" outlineLevel="0" collapsed="false">
      <c r="B22" s="47" t="s">
        <v>128</v>
      </c>
      <c r="C22" s="77"/>
      <c r="D22" s="77"/>
      <c r="E22" s="80"/>
      <c r="F22" s="78"/>
      <c r="G22" s="78"/>
      <c r="H22" s="78"/>
    </row>
    <row r="23" customFormat="false" ht="14.25" hidden="false" customHeight="false" outlineLevel="0" collapsed="false">
      <c r="B23" s="71" t="s">
        <v>129</v>
      </c>
      <c r="C23" s="77"/>
      <c r="D23" s="77"/>
      <c r="E23" s="80"/>
      <c r="F23" s="78"/>
      <c r="G23" s="78"/>
      <c r="H23" s="78"/>
    </row>
    <row r="24" customFormat="false" ht="14.25" hidden="false" customHeight="false" outlineLevel="0" collapsed="false">
      <c r="B24" s="47" t="s">
        <v>130</v>
      </c>
      <c r="C24" s="77"/>
      <c r="D24" s="77"/>
      <c r="E24" s="80"/>
      <c r="F24" s="78"/>
      <c r="G24" s="78"/>
      <c r="H24" s="78"/>
    </row>
    <row r="25" customFormat="false" ht="14.25" hidden="false" customHeight="false" outlineLevel="0" collapsed="false">
      <c r="B25" s="71" t="s">
        <v>131</v>
      </c>
      <c r="C25" s="77"/>
      <c r="D25" s="77"/>
      <c r="E25" s="80"/>
      <c r="F25" s="78"/>
      <c r="G25" s="78"/>
      <c r="H25" s="78"/>
    </row>
    <row r="26" customFormat="false" ht="14.25" hidden="false" customHeight="false" outlineLevel="0" collapsed="false">
      <c r="B26" s="54" t="s">
        <v>132</v>
      </c>
      <c r="C26" s="77"/>
      <c r="D26" s="77"/>
      <c r="E26" s="80"/>
      <c r="F26" s="78"/>
      <c r="G26" s="78"/>
      <c r="H26" s="78"/>
    </row>
    <row r="28" customFormat="false" ht="14.25" hidden="false" customHeight="false" outlineLevel="0" collapsed="false">
      <c r="B28" s="82"/>
      <c r="C28" s="82"/>
      <c r="D28" s="82"/>
      <c r="E28" s="82"/>
      <c r="F28" s="82"/>
      <c r="G28" s="82"/>
      <c r="H28" s="82"/>
    </row>
  </sheetData>
  <mergeCells count="1">
    <mergeCell ref="B2:H2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B1:I82"/>
  <sheetViews>
    <sheetView showFormulas="false" showGridLines="true" showRowColHeaders="true" showZeros="true" rightToLeft="false" tabSelected="false" showOutlineSymbols="true" defaultGridColor="true" view="normal" topLeftCell="A5" colorId="64" zoomScale="100" zoomScaleNormal="100" zoomScalePageLayoutView="100" workbookViewId="0">
      <selection pane="topLeft" activeCell="G58" activeCellId="0" sqref="G58"/>
    </sheetView>
  </sheetViews>
  <sheetFormatPr defaultColWidth="8.54296875" defaultRowHeight="14.25" customHeight="false" zeroHeight="false" outlineLevelRow="0" outlineLevelCol="0"/>
  <cols>
    <col collapsed="false" customWidth="true" hidden="false" outlineLevel="0" max="2" min="2" style="0" width="12.11"/>
    <col collapsed="false" customWidth="true" hidden="false" outlineLevel="0" max="3" min="3" style="0" width="8.44"/>
    <col collapsed="false" customWidth="true" hidden="false" outlineLevel="0" max="4" min="4" style="0" width="21.56"/>
    <col collapsed="false" customWidth="true" hidden="false" outlineLevel="0" max="5" min="5" style="0" width="42.88"/>
    <col collapsed="false" customWidth="true" hidden="false" outlineLevel="0" max="7" min="6" style="0" width="24.33"/>
    <col collapsed="false" customWidth="true" hidden="false" outlineLevel="0" max="8" min="8" style="0" width="15.66"/>
    <col collapsed="false" customWidth="true" hidden="false" outlineLevel="0" max="9" min="9" style="0" width="24.33"/>
  </cols>
  <sheetData>
    <row r="1" customFormat="false" ht="17.25" hidden="false" customHeight="false" outlineLevel="0" collapsed="false">
      <c r="B1" s="6"/>
      <c r="C1" s="6"/>
      <c r="D1" s="6"/>
      <c r="E1" s="6"/>
      <c r="F1" s="6"/>
      <c r="G1" s="6"/>
      <c r="H1" s="8"/>
      <c r="I1" s="8"/>
    </row>
    <row r="2" customFormat="false" ht="18" hidden="false" customHeight="true" outlineLevel="0" collapsed="false">
      <c r="B2" s="3" t="s">
        <v>134</v>
      </c>
      <c r="C2" s="3"/>
      <c r="D2" s="3"/>
      <c r="E2" s="3"/>
      <c r="F2" s="3"/>
      <c r="G2" s="3"/>
      <c r="H2" s="3"/>
      <c r="I2" s="9"/>
    </row>
    <row r="3" customFormat="false" ht="17.25" hidden="false" customHeight="false" outlineLevel="0" collapsed="false">
      <c r="B3" s="5"/>
      <c r="C3" s="5"/>
      <c r="D3" s="5"/>
      <c r="E3" s="5"/>
      <c r="F3" s="5"/>
      <c r="G3" s="5"/>
      <c r="H3" s="68"/>
      <c r="I3" s="8"/>
    </row>
    <row r="4" customFormat="false" ht="15" hidden="false" customHeight="false" outlineLevel="0" collapsed="false">
      <c r="B4" s="83" t="s">
        <v>135</v>
      </c>
      <c r="C4" s="83"/>
      <c r="D4" s="83"/>
      <c r="E4" s="83"/>
      <c r="F4" s="83"/>
      <c r="G4" s="83"/>
      <c r="H4" s="83"/>
    </row>
    <row r="5" customFormat="false" ht="17.25" hidden="false" customHeight="false" outlineLevel="0" collapsed="false">
      <c r="B5" s="5"/>
      <c r="C5" s="5"/>
      <c r="D5" s="5"/>
      <c r="E5" s="5"/>
      <c r="F5" s="5"/>
      <c r="G5" s="5"/>
      <c r="H5" s="68"/>
    </row>
    <row r="6" customFormat="false" ht="24.05" hidden="false" customHeight="true" outlineLevel="0" collapsed="false">
      <c r="B6" s="45" t="s">
        <v>6</v>
      </c>
      <c r="C6" s="45"/>
      <c r="D6" s="45"/>
      <c r="E6" s="45"/>
      <c r="F6" s="45" t="s">
        <v>8</v>
      </c>
      <c r="G6" s="45" t="s">
        <v>103</v>
      </c>
      <c r="H6" s="45" t="s">
        <v>39</v>
      </c>
    </row>
    <row r="7" s="84" customFormat="true" ht="14.25" hidden="false" customHeight="false" outlineLevel="0" collapsed="false">
      <c r="B7" s="46" t="n">
        <v>1</v>
      </c>
      <c r="C7" s="46"/>
      <c r="D7" s="46"/>
      <c r="E7" s="46"/>
      <c r="F7" s="46" t="n">
        <v>2</v>
      </c>
      <c r="G7" s="46" t="n">
        <v>3</v>
      </c>
      <c r="H7" s="46" t="s">
        <v>136</v>
      </c>
    </row>
    <row r="8" customFormat="false" ht="30" hidden="false" customHeight="true" outlineLevel="0" collapsed="false">
      <c r="B8" s="85" t="s">
        <v>137</v>
      </c>
      <c r="C8" s="85"/>
      <c r="D8" s="85"/>
      <c r="E8" s="86" t="s">
        <v>138</v>
      </c>
      <c r="F8" s="87"/>
      <c r="G8" s="59"/>
      <c r="H8" s="88"/>
    </row>
    <row r="9" customFormat="false" ht="30" hidden="false" customHeight="true" outlineLevel="0" collapsed="false">
      <c r="B9" s="89" t="s">
        <v>139</v>
      </c>
      <c r="C9" s="89"/>
      <c r="D9" s="89"/>
      <c r="E9" s="90" t="s">
        <v>140</v>
      </c>
      <c r="F9" s="91" t="n">
        <f aca="false">F11+F27+F61</f>
        <v>481517</v>
      </c>
      <c r="G9" s="48" t="n">
        <f aca="false">G11+G27+G61</f>
        <v>453053.3</v>
      </c>
      <c r="H9" s="88" t="n">
        <f aca="false">G9/F9</f>
        <v>0.940887445303073</v>
      </c>
    </row>
    <row r="10" customFormat="false" ht="30" hidden="false" customHeight="true" outlineLevel="0" collapsed="false">
      <c r="B10" s="89" t="s">
        <v>141</v>
      </c>
      <c r="C10" s="89"/>
      <c r="D10" s="89"/>
      <c r="E10" s="90" t="s">
        <v>142</v>
      </c>
      <c r="F10" s="87"/>
      <c r="G10" s="59"/>
      <c r="H10" s="88"/>
    </row>
    <row r="11" customFormat="false" ht="30" hidden="false" customHeight="true" outlineLevel="0" collapsed="false">
      <c r="B11" s="89" t="s">
        <v>143</v>
      </c>
      <c r="C11" s="89"/>
      <c r="D11" s="89"/>
      <c r="E11" s="86" t="s">
        <v>144</v>
      </c>
      <c r="F11" s="91" t="n">
        <f aca="false">F13+F20</f>
        <v>386000</v>
      </c>
      <c r="G11" s="48" t="n">
        <f aca="false">G12</f>
        <v>363187.11</v>
      </c>
      <c r="H11" s="88" t="n">
        <f aca="false">G11/F11</f>
        <v>0.940899248704663</v>
      </c>
    </row>
    <row r="12" customFormat="false" ht="15" hidden="false" customHeight="true" outlineLevel="0" collapsed="false">
      <c r="B12" s="92" t="n">
        <v>3</v>
      </c>
      <c r="C12" s="92"/>
      <c r="D12" s="92"/>
      <c r="E12" s="93" t="s">
        <v>41</v>
      </c>
      <c r="F12" s="87"/>
      <c r="G12" s="59" t="n">
        <f aca="false">G13+G20</f>
        <v>363187.11</v>
      </c>
      <c r="H12" s="88"/>
    </row>
    <row r="13" customFormat="false" ht="15" hidden="false" customHeight="true" outlineLevel="0" collapsed="false">
      <c r="B13" s="92" t="n">
        <v>31</v>
      </c>
      <c r="C13" s="92"/>
      <c r="D13" s="92"/>
      <c r="E13" s="94" t="s">
        <v>42</v>
      </c>
      <c r="F13" s="87" t="n">
        <v>365000</v>
      </c>
      <c r="G13" s="59" t="n">
        <f aca="false">G14+G16+G18</f>
        <v>345015.53</v>
      </c>
      <c r="H13" s="88" t="n">
        <f aca="false">G13/F13</f>
        <v>0.94524802739726</v>
      </c>
    </row>
    <row r="14" customFormat="false" ht="15" hidden="false" customHeight="true" outlineLevel="0" collapsed="false">
      <c r="B14" s="95"/>
      <c r="C14" s="96" t="n">
        <v>311</v>
      </c>
      <c r="D14" s="93"/>
      <c r="E14" s="94" t="s">
        <v>43</v>
      </c>
      <c r="F14" s="87"/>
      <c r="G14" s="59" t="n">
        <f aca="false">G15</f>
        <v>291189.05</v>
      </c>
      <c r="H14" s="88"/>
    </row>
    <row r="15" customFormat="false" ht="15" hidden="false" customHeight="true" outlineLevel="0" collapsed="false">
      <c r="B15" s="95"/>
      <c r="C15" s="96"/>
      <c r="D15" s="93" t="n">
        <v>3111</v>
      </c>
      <c r="E15" s="94" t="s">
        <v>44</v>
      </c>
      <c r="F15" s="87"/>
      <c r="G15" s="59" t="n">
        <v>291189.05</v>
      </c>
      <c r="H15" s="88"/>
    </row>
    <row r="16" customFormat="false" ht="15" hidden="false" customHeight="true" outlineLevel="0" collapsed="false">
      <c r="B16" s="95"/>
      <c r="C16" s="96" t="n">
        <v>312</v>
      </c>
      <c r="D16" s="93"/>
      <c r="E16" s="93" t="s">
        <v>45</v>
      </c>
      <c r="F16" s="87"/>
      <c r="G16" s="59" t="n">
        <f aca="false">G17</f>
        <v>5750</v>
      </c>
      <c r="H16" s="88"/>
    </row>
    <row r="17" customFormat="false" ht="15" hidden="false" customHeight="true" outlineLevel="0" collapsed="false">
      <c r="B17" s="95"/>
      <c r="C17" s="96"/>
      <c r="D17" s="93" t="n">
        <v>3121</v>
      </c>
      <c r="E17" s="93" t="s">
        <v>45</v>
      </c>
      <c r="F17" s="87"/>
      <c r="G17" s="59" t="n">
        <v>5750</v>
      </c>
      <c r="H17" s="88"/>
    </row>
    <row r="18" customFormat="false" ht="15" hidden="false" customHeight="true" outlineLevel="0" collapsed="false">
      <c r="B18" s="95"/>
      <c r="C18" s="96" t="n">
        <v>313</v>
      </c>
      <c r="D18" s="93"/>
      <c r="E18" s="93" t="s">
        <v>46</v>
      </c>
      <c r="F18" s="87"/>
      <c r="G18" s="59" t="n">
        <f aca="false">G19</f>
        <v>48076.48</v>
      </c>
      <c r="H18" s="88"/>
    </row>
    <row r="19" customFormat="false" ht="15" hidden="false" customHeight="true" outlineLevel="0" collapsed="false">
      <c r="B19" s="95"/>
      <c r="C19" s="96"/>
      <c r="D19" s="93" t="n">
        <v>3132</v>
      </c>
      <c r="E19" s="93" t="s">
        <v>48</v>
      </c>
      <c r="F19" s="87"/>
      <c r="G19" s="59" t="n">
        <v>48076.48</v>
      </c>
      <c r="H19" s="88"/>
    </row>
    <row r="20" customFormat="false" ht="15" hidden="false" customHeight="true" outlineLevel="0" collapsed="false">
      <c r="B20" s="95" t="n">
        <v>32</v>
      </c>
      <c r="C20" s="96"/>
      <c r="D20" s="93"/>
      <c r="E20" s="93" t="s">
        <v>49</v>
      </c>
      <c r="F20" s="87" t="n">
        <v>21000</v>
      </c>
      <c r="G20" s="59" t="n">
        <f aca="false">G21+G24</f>
        <v>18171.58</v>
      </c>
      <c r="H20" s="88" t="n">
        <f aca="false">G20/F20</f>
        <v>0.865313333333333</v>
      </c>
    </row>
    <row r="21" customFormat="false" ht="15" hidden="false" customHeight="true" outlineLevel="0" collapsed="false">
      <c r="B21" s="95"/>
      <c r="C21" s="96" t="n">
        <v>321</v>
      </c>
      <c r="D21" s="93"/>
      <c r="E21" s="93" t="s">
        <v>50</v>
      </c>
      <c r="F21" s="87"/>
      <c r="G21" s="59" t="n">
        <f aca="false">G22+G23</f>
        <v>17007.01</v>
      </c>
      <c r="H21" s="88"/>
    </row>
    <row r="22" customFormat="false" ht="24.05" hidden="false" customHeight="false" outlineLevel="0" collapsed="false">
      <c r="B22" s="95"/>
      <c r="C22" s="96"/>
      <c r="D22" s="93" t="n">
        <v>3212</v>
      </c>
      <c r="E22" s="93" t="s">
        <v>52</v>
      </c>
      <c r="F22" s="87"/>
      <c r="G22" s="59" t="n">
        <v>7527.01</v>
      </c>
      <c r="H22" s="88"/>
    </row>
    <row r="23" customFormat="false" ht="15" hidden="false" customHeight="true" outlineLevel="0" collapsed="false">
      <c r="B23" s="95"/>
      <c r="C23" s="96"/>
      <c r="D23" s="93" t="n">
        <v>3214</v>
      </c>
      <c r="E23" s="93" t="s">
        <v>54</v>
      </c>
      <c r="F23" s="87"/>
      <c r="G23" s="59" t="n">
        <v>9480</v>
      </c>
      <c r="H23" s="88"/>
    </row>
    <row r="24" customFormat="false" ht="15" hidden="false" customHeight="true" outlineLevel="0" collapsed="false">
      <c r="B24" s="95"/>
      <c r="C24" s="96" t="n">
        <v>329</v>
      </c>
      <c r="D24" s="93"/>
      <c r="E24" s="93" t="s">
        <v>72</v>
      </c>
      <c r="F24" s="87"/>
      <c r="G24" s="59" t="n">
        <f aca="false">G25</f>
        <v>1164.57</v>
      </c>
      <c r="H24" s="88"/>
    </row>
    <row r="25" customFormat="false" ht="24.05" hidden="false" customHeight="false" outlineLevel="0" collapsed="false">
      <c r="B25" s="95"/>
      <c r="C25" s="96"/>
      <c r="D25" s="93" t="n">
        <v>3291</v>
      </c>
      <c r="E25" s="93" t="s">
        <v>73</v>
      </c>
      <c r="F25" s="87"/>
      <c r="G25" s="59" t="n">
        <v>1164.57</v>
      </c>
      <c r="H25" s="88"/>
    </row>
    <row r="26" customFormat="false" ht="30" hidden="false" customHeight="true" outlineLevel="0" collapsed="false">
      <c r="B26" s="97" t="s">
        <v>145</v>
      </c>
      <c r="C26" s="98"/>
      <c r="D26" s="86"/>
      <c r="E26" s="86" t="s">
        <v>146</v>
      </c>
      <c r="F26" s="91"/>
      <c r="G26" s="48"/>
      <c r="H26" s="88"/>
    </row>
    <row r="27" customFormat="false" ht="30" hidden="false" customHeight="true" outlineLevel="0" collapsed="false">
      <c r="B27" s="97" t="s">
        <v>147</v>
      </c>
      <c r="C27" s="98"/>
      <c r="D27" s="86"/>
      <c r="E27" s="86" t="s">
        <v>148</v>
      </c>
      <c r="F27" s="91" t="n">
        <f aca="false">F29+F56</f>
        <v>80000</v>
      </c>
      <c r="G27" s="48" t="n">
        <f aca="false">G28</f>
        <v>74349.19</v>
      </c>
      <c r="H27" s="88" t="n">
        <f aca="false">G27/F27</f>
        <v>0.929364875</v>
      </c>
    </row>
    <row r="28" customFormat="false" ht="14.25" hidden="false" customHeight="false" outlineLevel="0" collapsed="false">
      <c r="B28" s="97" t="n">
        <v>3</v>
      </c>
      <c r="C28" s="96"/>
      <c r="D28" s="93"/>
      <c r="E28" s="93" t="s">
        <v>41</v>
      </c>
      <c r="F28" s="87"/>
      <c r="G28" s="59" t="n">
        <f aca="false">G29+G56</f>
        <v>74349.19</v>
      </c>
      <c r="H28" s="88"/>
    </row>
    <row r="29" customFormat="false" ht="14.25" hidden="false" customHeight="false" outlineLevel="0" collapsed="false">
      <c r="B29" s="95" t="n">
        <v>32</v>
      </c>
      <c r="C29" s="96"/>
      <c r="D29" s="93"/>
      <c r="E29" s="93" t="s">
        <v>49</v>
      </c>
      <c r="F29" s="87" t="n">
        <v>79600</v>
      </c>
      <c r="G29" s="59" t="n">
        <f aca="false">G30+G35+G42+G51</f>
        <v>72030.11</v>
      </c>
      <c r="H29" s="88" t="n">
        <f aca="false">G29/F29</f>
        <v>0.904900879396985</v>
      </c>
    </row>
    <row r="30" customFormat="false" ht="14.25" hidden="false" customHeight="false" outlineLevel="0" collapsed="false">
      <c r="B30" s="95"/>
      <c r="C30" s="96" t="n">
        <v>321</v>
      </c>
      <c r="D30" s="93"/>
      <c r="E30" s="93" t="s">
        <v>50</v>
      </c>
      <c r="F30" s="87"/>
      <c r="G30" s="59" t="n">
        <f aca="false">G31+G32+G33+G34</f>
        <v>5975.24</v>
      </c>
      <c r="H30" s="88"/>
    </row>
    <row r="31" customFormat="false" ht="14.25" hidden="false" customHeight="false" outlineLevel="0" collapsed="false">
      <c r="B31" s="95"/>
      <c r="C31" s="96"/>
      <c r="D31" s="93" t="n">
        <v>3211</v>
      </c>
      <c r="E31" s="93" t="s">
        <v>51</v>
      </c>
      <c r="F31" s="87"/>
      <c r="G31" s="59" t="n">
        <v>334.13</v>
      </c>
      <c r="H31" s="88"/>
    </row>
    <row r="32" customFormat="false" ht="24.05" hidden="false" customHeight="false" outlineLevel="0" collapsed="false">
      <c r="B32" s="95"/>
      <c r="C32" s="96"/>
      <c r="D32" s="93" t="n">
        <v>3212</v>
      </c>
      <c r="E32" s="93" t="s">
        <v>52</v>
      </c>
      <c r="F32" s="87"/>
      <c r="G32" s="59" t="n">
        <v>2240.99</v>
      </c>
      <c r="H32" s="88"/>
    </row>
    <row r="33" customFormat="false" ht="14.25" hidden="false" customHeight="false" outlineLevel="0" collapsed="false">
      <c r="B33" s="95"/>
      <c r="C33" s="96"/>
      <c r="D33" s="93" t="n">
        <v>3213</v>
      </c>
      <c r="E33" s="93" t="s">
        <v>53</v>
      </c>
      <c r="F33" s="87"/>
      <c r="G33" s="59" t="n">
        <v>406.32</v>
      </c>
      <c r="H33" s="88"/>
    </row>
    <row r="34" customFormat="false" ht="14.25" hidden="false" customHeight="false" outlineLevel="0" collapsed="false">
      <c r="B34" s="95"/>
      <c r="C34" s="96"/>
      <c r="D34" s="93" t="n">
        <v>3214</v>
      </c>
      <c r="E34" s="93" t="s">
        <v>54</v>
      </c>
      <c r="F34" s="87"/>
      <c r="G34" s="59" t="n">
        <v>2993.8</v>
      </c>
      <c r="H34" s="88"/>
    </row>
    <row r="35" customFormat="false" ht="14.25" hidden="false" customHeight="false" outlineLevel="0" collapsed="false">
      <c r="B35" s="95"/>
      <c r="C35" s="96" t="n">
        <v>322</v>
      </c>
      <c r="D35" s="93"/>
      <c r="E35" s="93" t="s">
        <v>55</v>
      </c>
      <c r="F35" s="87"/>
      <c r="G35" s="59" t="n">
        <f aca="false">G36+G37+G38+G39+G40+G41</f>
        <v>36128.48</v>
      </c>
      <c r="H35" s="88"/>
    </row>
    <row r="36" customFormat="false" ht="14.25" hidden="false" customHeight="false" outlineLevel="0" collapsed="false">
      <c r="B36" s="95"/>
      <c r="C36" s="96"/>
      <c r="D36" s="93" t="n">
        <v>3221</v>
      </c>
      <c r="E36" s="93" t="s">
        <v>56</v>
      </c>
      <c r="F36" s="87"/>
      <c r="G36" s="59" t="n">
        <v>8751.32</v>
      </c>
      <c r="H36" s="88"/>
    </row>
    <row r="37" customFormat="false" ht="14.25" hidden="false" customHeight="false" outlineLevel="0" collapsed="false">
      <c r="B37" s="95"/>
      <c r="C37" s="96"/>
      <c r="D37" s="93" t="n">
        <v>3222</v>
      </c>
      <c r="E37" s="93" t="s">
        <v>57</v>
      </c>
      <c r="F37" s="87"/>
      <c r="G37" s="59" t="n">
        <v>21013.7</v>
      </c>
      <c r="H37" s="88"/>
    </row>
    <row r="38" customFormat="false" ht="14.25" hidden="false" customHeight="false" outlineLevel="0" collapsed="false">
      <c r="B38" s="95"/>
      <c r="C38" s="96"/>
      <c r="D38" s="93" t="n">
        <v>3223</v>
      </c>
      <c r="E38" s="93" t="s">
        <v>58</v>
      </c>
      <c r="F38" s="87"/>
      <c r="G38" s="59" t="n">
        <v>2695.96</v>
      </c>
      <c r="H38" s="88"/>
    </row>
    <row r="39" customFormat="false" ht="24.05" hidden="false" customHeight="false" outlineLevel="0" collapsed="false">
      <c r="B39" s="95"/>
      <c r="C39" s="96"/>
      <c r="D39" s="93" t="n">
        <v>3224</v>
      </c>
      <c r="E39" s="93" t="s">
        <v>59</v>
      </c>
      <c r="F39" s="87"/>
      <c r="G39" s="59" t="n">
        <v>15.8</v>
      </c>
      <c r="H39" s="88"/>
    </row>
    <row r="40" customFormat="false" ht="14.25" hidden="false" customHeight="false" outlineLevel="0" collapsed="false">
      <c r="B40" s="95"/>
      <c r="C40" s="96"/>
      <c r="D40" s="93" t="n">
        <v>3225</v>
      </c>
      <c r="E40" s="93" t="s">
        <v>60</v>
      </c>
      <c r="F40" s="87"/>
      <c r="G40" s="59" t="n">
        <v>2756.85</v>
      </c>
      <c r="H40" s="88"/>
    </row>
    <row r="41" customFormat="false" ht="14.25" hidden="false" customHeight="false" outlineLevel="0" collapsed="false">
      <c r="B41" s="95"/>
      <c r="C41" s="96"/>
      <c r="D41" s="93" t="n">
        <v>3227</v>
      </c>
      <c r="E41" s="93" t="s">
        <v>61</v>
      </c>
      <c r="F41" s="87"/>
      <c r="G41" s="59" t="n">
        <v>894.85</v>
      </c>
      <c r="H41" s="88"/>
    </row>
    <row r="42" customFormat="false" ht="14.25" hidden="false" customHeight="false" outlineLevel="0" collapsed="false">
      <c r="B42" s="95"/>
      <c r="C42" s="96" t="n">
        <v>323</v>
      </c>
      <c r="D42" s="93"/>
      <c r="E42" s="93" t="s">
        <v>149</v>
      </c>
      <c r="F42" s="87"/>
      <c r="G42" s="59" t="n">
        <f aca="false">G43+G44+G46+G45+G47+G48+G49+G50</f>
        <v>28124.45</v>
      </c>
      <c r="H42" s="88"/>
    </row>
    <row r="43" customFormat="false" ht="14.25" hidden="false" customHeight="false" outlineLevel="0" collapsed="false">
      <c r="B43" s="95"/>
      <c r="C43" s="96"/>
      <c r="D43" s="93" t="n">
        <v>3231</v>
      </c>
      <c r="E43" s="93" t="s">
        <v>63</v>
      </c>
      <c r="F43" s="87"/>
      <c r="G43" s="59" t="n">
        <v>5159.6</v>
      </c>
      <c r="H43" s="88"/>
    </row>
    <row r="44" customFormat="false" ht="14.25" hidden="false" customHeight="false" outlineLevel="0" collapsed="false">
      <c r="B44" s="95"/>
      <c r="C44" s="96"/>
      <c r="D44" s="93" t="n">
        <v>3232</v>
      </c>
      <c r="E44" s="93" t="s">
        <v>64</v>
      </c>
      <c r="F44" s="87"/>
      <c r="G44" s="59" t="n">
        <v>2387.1</v>
      </c>
      <c r="H44" s="88"/>
    </row>
    <row r="45" customFormat="false" ht="14.25" hidden="false" customHeight="false" outlineLevel="0" collapsed="false">
      <c r="B45" s="95"/>
      <c r="C45" s="96"/>
      <c r="D45" s="93" t="n">
        <v>3234</v>
      </c>
      <c r="E45" s="93" t="s">
        <v>66</v>
      </c>
      <c r="F45" s="87"/>
      <c r="G45" s="59" t="n">
        <v>1145.2</v>
      </c>
      <c r="H45" s="88"/>
    </row>
    <row r="46" customFormat="false" ht="14.25" hidden="false" customHeight="false" outlineLevel="0" collapsed="false">
      <c r="B46" s="95"/>
      <c r="C46" s="96"/>
      <c r="D46" s="93" t="n">
        <v>3235</v>
      </c>
      <c r="E46" s="93" t="s">
        <v>67</v>
      </c>
      <c r="F46" s="87"/>
      <c r="G46" s="59" t="n">
        <v>99.6</v>
      </c>
      <c r="H46" s="88"/>
    </row>
    <row r="47" customFormat="false" ht="14.25" hidden="false" customHeight="false" outlineLevel="0" collapsed="false">
      <c r="B47" s="95"/>
      <c r="C47" s="96"/>
      <c r="D47" s="93" t="n">
        <v>3236</v>
      </c>
      <c r="E47" s="93" t="s">
        <v>68</v>
      </c>
      <c r="F47" s="87"/>
      <c r="G47" s="59" t="n">
        <v>2493.31</v>
      </c>
      <c r="H47" s="88"/>
    </row>
    <row r="48" customFormat="false" ht="14.25" hidden="false" customHeight="false" outlineLevel="0" collapsed="false">
      <c r="B48" s="95"/>
      <c r="C48" s="96"/>
      <c r="D48" s="93" t="n">
        <v>3237</v>
      </c>
      <c r="E48" s="93" t="s">
        <v>69</v>
      </c>
      <c r="F48" s="87"/>
      <c r="G48" s="59" t="n">
        <v>13814.1</v>
      </c>
      <c r="H48" s="88"/>
    </row>
    <row r="49" customFormat="false" ht="14.25" hidden="false" customHeight="false" outlineLevel="0" collapsed="false">
      <c r="B49" s="95"/>
      <c r="C49" s="96"/>
      <c r="D49" s="93" t="n">
        <v>3238</v>
      </c>
      <c r="E49" s="93" t="s">
        <v>70</v>
      </c>
      <c r="F49" s="87"/>
      <c r="G49" s="59" t="n">
        <v>938.9</v>
      </c>
      <c r="H49" s="88"/>
    </row>
    <row r="50" customFormat="false" ht="14.25" hidden="false" customHeight="false" outlineLevel="0" collapsed="false">
      <c r="B50" s="95"/>
      <c r="C50" s="96"/>
      <c r="D50" s="93" t="n">
        <v>3239</v>
      </c>
      <c r="E50" s="93" t="s">
        <v>71</v>
      </c>
      <c r="F50" s="87"/>
      <c r="G50" s="59" t="n">
        <v>2086.64</v>
      </c>
      <c r="H50" s="88"/>
    </row>
    <row r="51" customFormat="false" ht="14.25" hidden="false" customHeight="false" outlineLevel="0" collapsed="false">
      <c r="B51" s="95"/>
      <c r="C51" s="96" t="n">
        <v>329</v>
      </c>
      <c r="D51" s="93"/>
      <c r="E51" s="99" t="s">
        <v>72</v>
      </c>
      <c r="F51" s="87"/>
      <c r="G51" s="59" t="n">
        <f aca="false">G52+G54+G55+G53</f>
        <v>1801.94</v>
      </c>
      <c r="H51" s="88"/>
    </row>
    <row r="52" customFormat="false" ht="14.25" hidden="false" customHeight="false" outlineLevel="0" collapsed="false">
      <c r="B52" s="95"/>
      <c r="C52" s="96"/>
      <c r="D52" s="93" t="n">
        <v>3292</v>
      </c>
      <c r="E52" s="93" t="s">
        <v>74</v>
      </c>
      <c r="F52" s="87"/>
      <c r="G52" s="59" t="n">
        <v>1071.76</v>
      </c>
      <c r="H52" s="88"/>
    </row>
    <row r="53" customFormat="false" ht="14.25" hidden="false" customHeight="false" outlineLevel="0" collapsed="false">
      <c r="B53" s="95"/>
      <c r="C53" s="96"/>
      <c r="D53" s="93" t="n">
        <v>3293</v>
      </c>
      <c r="E53" s="93" t="s">
        <v>75</v>
      </c>
      <c r="F53" s="87"/>
      <c r="G53" s="59" t="n">
        <v>63</v>
      </c>
      <c r="H53" s="88"/>
    </row>
    <row r="54" customFormat="false" ht="14.25" hidden="false" customHeight="false" outlineLevel="0" collapsed="false">
      <c r="B54" s="95"/>
      <c r="C54" s="96"/>
      <c r="D54" s="93" t="n">
        <v>3295</v>
      </c>
      <c r="E54" s="93" t="s">
        <v>76</v>
      </c>
      <c r="F54" s="87"/>
      <c r="G54" s="59" t="n">
        <v>581.19</v>
      </c>
      <c r="H54" s="88"/>
    </row>
    <row r="55" customFormat="false" ht="14.25" hidden="false" customHeight="false" outlineLevel="0" collapsed="false">
      <c r="B55" s="95"/>
      <c r="C55" s="96"/>
      <c r="D55" s="93" t="n">
        <v>3299</v>
      </c>
      <c r="E55" s="93" t="s">
        <v>77</v>
      </c>
      <c r="F55" s="87"/>
      <c r="G55" s="59" t="n">
        <v>85.99</v>
      </c>
      <c r="H55" s="88"/>
    </row>
    <row r="56" customFormat="false" ht="14.25" hidden="false" customHeight="false" outlineLevel="0" collapsed="false">
      <c r="B56" s="95" t="n">
        <v>34</v>
      </c>
      <c r="C56" s="96"/>
      <c r="D56" s="93"/>
      <c r="E56" s="93" t="s">
        <v>78</v>
      </c>
      <c r="F56" s="87" t="n">
        <v>400</v>
      </c>
      <c r="G56" s="59" t="n">
        <f aca="false">G57</f>
        <v>2319.08</v>
      </c>
      <c r="H56" s="88" t="n">
        <f aca="false">G56/F56</f>
        <v>5.7977</v>
      </c>
    </row>
    <row r="57" customFormat="false" ht="14.25" hidden="false" customHeight="false" outlineLevel="0" collapsed="false">
      <c r="B57" s="95"/>
      <c r="C57" s="96" t="n">
        <v>343</v>
      </c>
      <c r="D57" s="93"/>
      <c r="E57" s="93" t="s">
        <v>79</v>
      </c>
      <c r="F57" s="87"/>
      <c r="G57" s="59" t="n">
        <f aca="false">G58+G59</f>
        <v>2319.08</v>
      </c>
      <c r="H57" s="88"/>
    </row>
    <row r="58" customFormat="false" ht="14.25" hidden="false" customHeight="false" outlineLevel="0" collapsed="false">
      <c r="B58" s="95"/>
      <c r="C58" s="96"/>
      <c r="D58" s="93" t="n">
        <v>3431</v>
      </c>
      <c r="E58" s="93" t="s">
        <v>80</v>
      </c>
      <c r="F58" s="87"/>
      <c r="G58" s="59" t="n">
        <v>2319.05</v>
      </c>
      <c r="H58" s="88"/>
    </row>
    <row r="59" customFormat="false" ht="14.25" hidden="false" customHeight="false" outlineLevel="0" collapsed="false">
      <c r="B59" s="95"/>
      <c r="C59" s="96"/>
      <c r="D59" s="93" t="n">
        <v>3433</v>
      </c>
      <c r="E59" s="93" t="s">
        <v>81</v>
      </c>
      <c r="F59" s="87"/>
      <c r="G59" s="59" t="n">
        <v>0.03</v>
      </c>
      <c r="H59" s="88"/>
    </row>
    <row r="60" customFormat="false" ht="30" hidden="false" customHeight="true" outlineLevel="0" collapsed="false">
      <c r="B60" s="97" t="s">
        <v>150</v>
      </c>
      <c r="C60" s="98"/>
      <c r="D60" s="86"/>
      <c r="E60" s="86" t="s">
        <v>151</v>
      </c>
      <c r="F60" s="87"/>
      <c r="G60" s="59"/>
      <c r="H60" s="88"/>
    </row>
    <row r="61" customFormat="false" ht="30" hidden="false" customHeight="true" outlineLevel="0" collapsed="false">
      <c r="B61" s="97" t="s">
        <v>152</v>
      </c>
      <c r="C61" s="98"/>
      <c r="D61" s="86"/>
      <c r="E61" s="86" t="s">
        <v>153</v>
      </c>
      <c r="F61" s="91" t="n">
        <f aca="false">F62+F70</f>
        <v>15517</v>
      </c>
      <c r="G61" s="48" t="n">
        <f aca="false">G62+G70</f>
        <v>15517</v>
      </c>
      <c r="H61" s="88" t="n">
        <f aca="false">G61/F61</f>
        <v>1</v>
      </c>
    </row>
    <row r="62" customFormat="false" ht="15" hidden="false" customHeight="true" outlineLevel="0" collapsed="false">
      <c r="B62" s="95" t="n">
        <v>3</v>
      </c>
      <c r="C62" s="96"/>
      <c r="D62" s="93"/>
      <c r="E62" s="93" t="s">
        <v>41</v>
      </c>
      <c r="F62" s="87" t="n">
        <f aca="false">F63</f>
        <v>11517</v>
      </c>
      <c r="G62" s="59" t="n">
        <f aca="false">G63</f>
        <v>7017</v>
      </c>
      <c r="H62" s="88" t="n">
        <f aca="false">G62/F62</f>
        <v>0.60927324824173</v>
      </c>
    </row>
    <row r="63" customFormat="false" ht="15" hidden="false" customHeight="true" outlineLevel="0" collapsed="false">
      <c r="B63" s="95" t="n">
        <v>32</v>
      </c>
      <c r="C63" s="96"/>
      <c r="D63" s="93"/>
      <c r="E63" s="93" t="s">
        <v>49</v>
      </c>
      <c r="F63" s="87" t="n">
        <v>11517</v>
      </c>
      <c r="G63" s="59" t="n">
        <f aca="false">G64+G66+G68</f>
        <v>7017</v>
      </c>
      <c r="H63" s="88" t="n">
        <f aca="false">G63/F63</f>
        <v>0.60927324824173</v>
      </c>
    </row>
    <row r="64" customFormat="false" ht="15" hidden="false" customHeight="true" outlineLevel="0" collapsed="false">
      <c r="B64" s="95"/>
      <c r="C64" s="96" t="n">
        <v>321</v>
      </c>
      <c r="D64" s="93"/>
      <c r="E64" s="93" t="s">
        <v>50</v>
      </c>
      <c r="F64" s="87"/>
      <c r="G64" s="59" t="n">
        <f aca="false">G65</f>
        <v>220</v>
      </c>
      <c r="H64" s="88"/>
    </row>
    <row r="65" customFormat="false" ht="15" hidden="false" customHeight="true" outlineLevel="0" collapsed="false">
      <c r="B65" s="95"/>
      <c r="C65" s="96"/>
      <c r="D65" s="93" t="n">
        <v>3213</v>
      </c>
      <c r="E65" s="93" t="s">
        <v>53</v>
      </c>
      <c r="F65" s="87"/>
      <c r="G65" s="59" t="n">
        <v>220</v>
      </c>
      <c r="H65" s="88"/>
    </row>
    <row r="66" customFormat="false" ht="15" hidden="false" customHeight="true" outlineLevel="0" collapsed="false">
      <c r="B66" s="95"/>
      <c r="C66" s="96" t="n">
        <v>322</v>
      </c>
      <c r="D66" s="93"/>
      <c r="E66" s="93" t="s">
        <v>55</v>
      </c>
      <c r="F66" s="87"/>
      <c r="G66" s="59" t="n">
        <f aca="false">G67</f>
        <v>5347</v>
      </c>
      <c r="H66" s="88"/>
    </row>
    <row r="67" customFormat="false" ht="15" hidden="false" customHeight="true" outlineLevel="0" collapsed="false">
      <c r="B67" s="95"/>
      <c r="C67" s="96"/>
      <c r="D67" s="93" t="n">
        <v>3222</v>
      </c>
      <c r="E67" s="93" t="s">
        <v>57</v>
      </c>
      <c r="F67" s="87"/>
      <c r="G67" s="59" t="n">
        <v>5347</v>
      </c>
      <c r="H67" s="88"/>
    </row>
    <row r="68" customFormat="false" ht="15" hidden="false" customHeight="true" outlineLevel="0" collapsed="false">
      <c r="B68" s="95"/>
      <c r="C68" s="96" t="n">
        <v>323</v>
      </c>
      <c r="D68" s="93"/>
      <c r="E68" s="93" t="s">
        <v>149</v>
      </c>
      <c r="F68" s="87"/>
      <c r="G68" s="59" t="n">
        <f aca="false">G69</f>
        <v>1450</v>
      </c>
      <c r="H68" s="88"/>
    </row>
    <row r="69" customFormat="false" ht="15" hidden="false" customHeight="true" outlineLevel="0" collapsed="false">
      <c r="B69" s="95"/>
      <c r="C69" s="96"/>
      <c r="D69" s="93" t="n">
        <v>3231</v>
      </c>
      <c r="E69" s="93" t="s">
        <v>154</v>
      </c>
      <c r="F69" s="87"/>
      <c r="G69" s="59" t="n">
        <v>1450</v>
      </c>
      <c r="H69" s="88"/>
    </row>
    <row r="70" customFormat="false" ht="15" hidden="false" customHeight="true" outlineLevel="0" collapsed="false">
      <c r="B70" s="95" t="n">
        <v>4</v>
      </c>
      <c r="C70" s="96"/>
      <c r="D70" s="93"/>
      <c r="E70" s="93" t="s">
        <v>83</v>
      </c>
      <c r="F70" s="87" t="n">
        <v>4000</v>
      </c>
      <c r="G70" s="59" t="n">
        <f aca="false">G71</f>
        <v>8500</v>
      </c>
      <c r="H70" s="88" t="n">
        <f aca="false">G70/F70</f>
        <v>2.125</v>
      </c>
    </row>
    <row r="71" customFormat="false" ht="15" hidden="false" customHeight="true" outlineLevel="0" collapsed="false">
      <c r="B71" s="95" t="n">
        <v>42</v>
      </c>
      <c r="C71" s="96"/>
      <c r="D71" s="93"/>
      <c r="E71" s="93" t="s">
        <v>84</v>
      </c>
      <c r="F71" s="87"/>
      <c r="G71" s="59" t="n">
        <f aca="false">G72+G74</f>
        <v>8500</v>
      </c>
      <c r="H71" s="88"/>
    </row>
    <row r="72" customFormat="false" ht="15" hidden="false" customHeight="true" outlineLevel="0" collapsed="false">
      <c r="B72" s="95"/>
      <c r="C72" s="96" t="n">
        <v>422</v>
      </c>
      <c r="D72" s="93"/>
      <c r="E72" s="93" t="s">
        <v>85</v>
      </c>
      <c r="F72" s="87"/>
      <c r="G72" s="59" t="n">
        <f aca="false">G73</f>
        <v>8500</v>
      </c>
      <c r="H72" s="88"/>
    </row>
    <row r="73" customFormat="false" ht="15" hidden="false" customHeight="true" outlineLevel="0" collapsed="false">
      <c r="B73" s="95"/>
      <c r="C73" s="96"/>
      <c r="D73" s="93" t="n">
        <v>4227</v>
      </c>
      <c r="E73" s="93" t="s">
        <v>86</v>
      </c>
      <c r="F73" s="87"/>
      <c r="G73" s="59" t="n">
        <v>8500</v>
      </c>
      <c r="H73" s="88"/>
    </row>
    <row r="74" customFormat="false" ht="15" hidden="false" customHeight="true" outlineLevel="0" collapsed="false"/>
    <row r="75" customFormat="false" ht="30" hidden="false" customHeight="true" outlineLevel="0" collapsed="false"/>
    <row r="76" customFormat="false" ht="30" hidden="false" customHeight="true" outlineLevel="0" collapsed="false"/>
    <row r="77" customFormat="false" ht="30" hidden="false" customHeight="true" outlineLevel="0" collapsed="false"/>
    <row r="80" customFormat="false" ht="14.25" hidden="false" customHeight="false" outlineLevel="0" collapsed="false">
      <c r="B80" s="82"/>
      <c r="C80" s="82"/>
      <c r="D80" s="82"/>
      <c r="E80" s="82"/>
      <c r="F80" s="82"/>
      <c r="G80" s="82"/>
      <c r="H80" s="82"/>
    </row>
    <row r="81" customFormat="false" ht="14.25" hidden="false" customHeight="false" outlineLevel="0" collapsed="false">
      <c r="B81" s="82"/>
      <c r="C81" s="82"/>
      <c r="D81" s="82"/>
      <c r="E81" s="82"/>
      <c r="F81" s="82"/>
      <c r="G81" s="82"/>
      <c r="H81" s="82"/>
    </row>
    <row r="82" customFormat="false" ht="14.25" hidden="false" customHeight="false" outlineLevel="0" collapsed="false">
      <c r="B82" s="82"/>
      <c r="C82" s="82"/>
      <c r="D82" s="82"/>
      <c r="E82" s="82"/>
      <c r="F82" s="82"/>
      <c r="G82" s="82"/>
      <c r="H82" s="82"/>
    </row>
  </sheetData>
  <mergeCells count="10">
    <mergeCell ref="B2:H2"/>
    <mergeCell ref="B4:H4"/>
    <mergeCell ref="B6:E6"/>
    <mergeCell ref="B7:E7"/>
    <mergeCell ref="B8:D8"/>
    <mergeCell ref="B9:D9"/>
    <mergeCell ref="B10:D10"/>
    <mergeCell ref="B11:D11"/>
    <mergeCell ref="B12:D12"/>
    <mergeCell ref="B13:D13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2022-08-12T12:51:27Z</dcterms:created>
  <dc:creator>Marija Lacković</dc:creator>
  <dc:description/>
  <dc:language>hr-HR</dc:language>
  <cp:lastModifiedBy/>
  <cp:lastPrinted>2025-02-12T11:53:16Z</cp:lastPrinted>
  <dcterms:modified xsi:type="dcterms:W3CDTF">2026-04-01T12:49:26Z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ExAnalyzer_OldName">
    <vt:lpwstr>Tablica ogledni format izvještaja o izvršenju PKDP.xlsx</vt:lpwstr>
  </property>
</Properties>
</file>